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485" activeTab="0"/>
  </bookViews>
  <sheets>
    <sheet name="Лист1" sheetId="1" r:id="rId1"/>
  </sheets>
  <definedNames>
    <definedName name="_xlnm.Print_Area" localSheetId="0">'Лист1'!$A$1:$H$130</definedName>
  </definedNames>
  <calcPr fullCalcOnLoad="1"/>
</workbook>
</file>

<file path=xl/sharedStrings.xml><?xml version="1.0" encoding="utf-8"?>
<sst xmlns="http://schemas.openxmlformats.org/spreadsheetml/2006/main" count="86" uniqueCount="72">
  <si>
    <t xml:space="preserve"> Отчетный год</t>
  </si>
  <si>
    <t>Размер дохода от размещения пенсионных резервов, подлежащий зачислению на пенсионные счета НПО (тыс. руб.)</t>
  </si>
  <si>
    <t>Размер дохода от размещения пенсионных резервов направляемого на формирование страхового резерва (тыс. руб.)</t>
  </si>
  <si>
    <t>Пенсионные резервы, тыс. руб.</t>
  </si>
  <si>
    <t>Резерв покрытия пенсионных обязательств, тыс. руб.</t>
  </si>
  <si>
    <t>Страховой резерв, тыс. руб.</t>
  </si>
  <si>
    <t>Пенсионные накопления, тыс. руб.</t>
  </si>
  <si>
    <t>Дата</t>
  </si>
  <si>
    <t>Собственное имущество, тыс. руб.</t>
  </si>
  <si>
    <t>Совокупный вклад учредителей, тыс. руб.</t>
  </si>
  <si>
    <t>Количество застрахованных лиц по ОПС, человек</t>
  </si>
  <si>
    <t>Количество участников фонда по действующим пенсионным договорам (НПО), человек</t>
  </si>
  <si>
    <t>Количество участников по НПО получающих пенсию, человек</t>
  </si>
  <si>
    <t>Доходность, в % годовых</t>
  </si>
  <si>
    <t>Средства пенсионных накоплений, поступившие в результате реализации застрахованными лицами права на переход в негосударственный пенсионный фонд из Пенсионного фонда РФ или других негосударственных пенсионных фондов (всего в течение отчетного года)</t>
  </si>
  <si>
    <t>Переводы денежных средств, осуществляемые в порядке реализации права застрахованных лиц на переход из негосударственного пенсионного фонда в Пенсионный фонд РФ или другой негосударственный пенсионный фонд (всего)</t>
  </si>
  <si>
    <t>Выплаты за счет средств пенсионных накоплений (в течение всего отчетного года):</t>
  </si>
  <si>
    <t>правопреемникам умерших застрахованных лиц</t>
  </si>
  <si>
    <t>срочных пенсионных выплат</t>
  </si>
  <si>
    <t>единовременных выплат</t>
  </si>
  <si>
    <t>Возврат средств пенсионных накоплений предыдущему страховщику по договорам, не вступившим в силу (всего в течение отчетного года)</t>
  </si>
  <si>
    <t>Возврат средств пенсионных накоплений кредитной организацией по платежному поручению перечисленному правопреемнику умершего ЗЛ (всего в течение отчетного года)</t>
  </si>
  <si>
    <t>Возврат средств пенсионных накоплений кредитной организацией по платежному поручению. Дополнительная единовременная выплата ЗЛ (всего в течение отчетного года)</t>
  </si>
  <si>
    <t>Возврат средств пенсионных накоплений Пенсионным фондом РФ после корректировки ЕРЗЛ(всего в течение отчетного года)</t>
  </si>
  <si>
    <t>Возврат средств пенсионных накоплений ЗЛ по решению суда (всего в течение отчетного года)</t>
  </si>
  <si>
    <t xml:space="preserve"> </t>
  </si>
  <si>
    <t>ИТОГО средства пенсионных накоплений на конец отчетного года</t>
  </si>
  <si>
    <t>Восстановление из ИОУД излишне перечисленных средств пенсионных накоплений умерших застрахованных лиц (всего в течение отчетного года)</t>
  </si>
  <si>
    <t>К зачислению на пенсионные счета НПО</t>
  </si>
  <si>
    <t xml:space="preserve">Инвестиционный доход начисленный на пенсионные счета застрахованных лиц </t>
  </si>
  <si>
    <t>Инвестиционный доход начисленный на пенсионные счета застрахованных лиц, которым установлена срочная пенсионная выплата</t>
  </si>
  <si>
    <t>Перевод средств пенсионных накоплений умерших застрахованных лиц в резерв Пенсионного фонда Российской Федерации по обязательному пенсионному страхованию (всего в течение отчетного года)</t>
  </si>
  <si>
    <t>Средства пенсионных накоплений на начало отчетного года</t>
  </si>
  <si>
    <t>К зачислению на средства пенсионных накоплений застрахованных лиц для осуществления срочных пенсионных выплат</t>
  </si>
  <si>
    <t xml:space="preserve">К зачислению на средства выплатного резерва </t>
  </si>
  <si>
    <r>
      <t xml:space="preserve">Размер дохода от инвестирования пенсионных накоплений, подлежащий зачислению на средства пенсионных накоплений застрахованных лиц для осуществления срочных пенсионных выплат </t>
    </r>
    <r>
      <rPr>
        <b/>
        <sz val="9"/>
        <rFont val="Calibri"/>
        <family val="2"/>
      </rPr>
      <t>(тыс. руб.)</t>
    </r>
  </si>
  <si>
    <r>
      <t xml:space="preserve">Размер дохода от инвестирования пенсионных накоплений, подлежащий зачислению на средства выплатного резерва </t>
    </r>
    <r>
      <rPr>
        <b/>
        <sz val="9"/>
        <rFont val="Calibri"/>
        <family val="2"/>
      </rPr>
      <t xml:space="preserve"> (тыс. руб.)</t>
    </r>
  </si>
  <si>
    <t>Размер дохода от размещения пенсионных резервов направляемого на формирование специального резерва (тыс. руб.)</t>
  </si>
  <si>
    <t>Возврат ошибочно переданных СПН (всего в течение отчетного года)</t>
  </si>
  <si>
    <t>Инвестиционный доход  начисленный на пенсионные счета застрахованных лиц, которым установлена накопительная пенсия</t>
  </si>
  <si>
    <t>Гарантированное восполнение средств пенсионных накоплений</t>
  </si>
  <si>
    <t>Выплатной резерв, тыс.руб.</t>
  </si>
  <si>
    <t>Средства застрахованных лиц, которым установлена срочная пенсионная выплата, тыс.руб.</t>
  </si>
  <si>
    <t>Резерв по обязательному пенсионному страхованию, тыс.руб.</t>
  </si>
  <si>
    <t>К зачислению на пенсионные счета НП</t>
  </si>
  <si>
    <t>К зачислению на средства Резерва по обязательному пенсионному страхованию</t>
  </si>
  <si>
    <r>
      <t xml:space="preserve">Размер дохода от инвестирования пенсионных накоплений, подлежащий зачислению на пенсионные </t>
    </r>
    <r>
      <rPr>
        <b/>
        <sz val="9"/>
        <rFont val="Calibri"/>
        <family val="2"/>
      </rPr>
      <t>счета НП (тыс. руб.)</t>
    </r>
  </si>
  <si>
    <r>
      <t>Размер дохода от инвестирования пенсионных накоплений, подлежащий зачислению на средства Резерв по обязательному пенсионному страхованию</t>
    </r>
    <r>
      <rPr>
        <b/>
        <sz val="9"/>
        <rFont val="Calibri"/>
        <family val="2"/>
      </rPr>
      <t>(тыс. руб.)</t>
    </r>
  </si>
  <si>
    <r>
      <t xml:space="preserve">Размер дохода от инвестирования пенсионных накоплений, подлежащий ежегодному зачислению в  Резерв по обязательному пенсионному страхованию </t>
    </r>
    <r>
      <rPr>
        <b/>
        <sz val="9"/>
        <rFont val="Calibri"/>
        <family val="2"/>
      </rPr>
      <t>(тыс. руб.)</t>
    </r>
  </si>
  <si>
    <t>накопительной пенсии</t>
  </si>
  <si>
    <t>Инвестиционный доход  начисленный на средства Резерва по обязательному пенсионному страхованию</t>
  </si>
  <si>
    <t>Ежегодное зачислению в резерв по обязательному пенсионному страхованию</t>
  </si>
  <si>
    <t>Уставный капитал, тыс. руб.</t>
  </si>
  <si>
    <t>Капитал и резервы, тыс. руб.</t>
  </si>
  <si>
    <t>Размер дохода полученного от инвестирования средств пенсионных накоплений, направляемого на формирования ИОУД/Собственных средств (СС) (тыс. руб.)</t>
  </si>
  <si>
    <t>Размер части сумм пенсионных взносов, направляемых на формирование ИОУД (СС) и покрытие административных расходов (тыс. руб.)</t>
  </si>
  <si>
    <t>Размер дохода полученного от размещения  средств пенсионных резервов направляемого на формирования ИОУД/Собственных средств (руб.)</t>
  </si>
  <si>
    <t>Распределение дохода от основных видов деятельности НПФ "Гефест"/ АО "НПФ "Гефест"</t>
  </si>
  <si>
    <t>Показатели деятельности НПФ «Гефест» / АО "НПФ "Гефест"</t>
  </si>
  <si>
    <t>Доходность НПФ "Гефест"/ АО "НПФ "Гефест"</t>
  </si>
  <si>
    <t>Отчет о формировании средств пенсионных накоплений, учтенных на пенсионных счетах НПФ "Гефест"/ АО "НПФ "Гефест"</t>
  </si>
  <si>
    <t>Размер средств    (тыс. руб.)                                         2016г.</t>
  </si>
  <si>
    <t>Размер средств    (тыс. руб.)                                         2015г.</t>
  </si>
  <si>
    <t>Размер средств    (тыс. руб.)                                         2014г.</t>
  </si>
  <si>
    <t>Размер средств    (тыс. руб.)                                         2013г.</t>
  </si>
  <si>
    <t>Размер средств    (тыс. руб.)                                         2012г.</t>
  </si>
  <si>
    <t>Размер средств    (тыс. руб.)                                         2011г.</t>
  </si>
  <si>
    <t>Размер средств    (тыс. руб.)                                         2010г.</t>
  </si>
  <si>
    <t>Средства, сформированные в пользу правопреемников умерших застрахованных лиц</t>
  </si>
  <si>
    <t>-</t>
  </si>
  <si>
    <t>Размер средств    (тыс. руб.)                                         2017г.</t>
  </si>
  <si>
    <t>Имущество для обеспечения уставной деятельности (ИОУД), тыс. руб.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</si>
</sst>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0\ _г_р_н_._-;\-* #,##0.00\ _г_р_н_._-;_-* &quot;-&quot;??\ _г_р_н_._-;_-@_-"/>
    <numFmt numFmtId="178" formatCode="dd\.mm\.yyyy"/>
    <numFmt numFmtId="179" formatCode="#,##0,"/>
  </numFmts>
  <fonts count="54">
    <font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8"/>
      <color indexed="62"/>
      <name val="Cambria"/>
      <family val="2"/>
    </font>
    <font>
      <b/>
      <sz val="10"/>
      <color indexed="56"/>
      <name val="Arial Cyr"/>
      <family val="0"/>
    </font>
    <font>
      <b/>
      <sz val="9"/>
      <color indexed="56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3" tint="-0.4999699890613556"/>
      <name val="Arial Cyr"/>
      <family val="0"/>
    </font>
    <font>
      <b/>
      <sz val="9"/>
      <color theme="3" tint="-0.4999699890613556"/>
      <name val="Calibri"/>
      <family val="2"/>
    </font>
    <font>
      <b/>
      <sz val="14"/>
      <color rgb="FFFF00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8" fillId="5" borderId="0" applyNumberFormat="0" applyBorder="0" applyAlignment="0" applyProtection="0"/>
    <xf numFmtId="0" fontId="34" fillId="6" borderId="0" applyNumberFormat="0" applyBorder="0" applyAlignment="0" applyProtection="0"/>
    <xf numFmtId="0" fontId="8" fillId="7" borderId="0" applyNumberFormat="0" applyBorder="0" applyAlignment="0" applyProtection="0"/>
    <xf numFmtId="0" fontId="34" fillId="8" borderId="0" applyNumberFormat="0" applyBorder="0" applyAlignment="0" applyProtection="0"/>
    <xf numFmtId="0" fontId="8" fillId="9" borderId="0" applyNumberFormat="0" applyBorder="0" applyAlignment="0" applyProtection="0"/>
    <xf numFmtId="0" fontId="34" fillId="10" borderId="0" applyNumberFormat="0" applyBorder="0" applyAlignment="0" applyProtection="0"/>
    <xf numFmtId="0" fontId="8" fillId="11" borderId="0" applyNumberFormat="0" applyBorder="0" applyAlignment="0" applyProtection="0"/>
    <xf numFmtId="0" fontId="34" fillId="12" borderId="0" applyNumberFormat="0" applyBorder="0" applyAlignment="0" applyProtection="0"/>
    <xf numFmtId="0" fontId="8" fillId="13" borderId="0" applyNumberFormat="0" applyBorder="0" applyAlignment="0" applyProtection="0"/>
    <xf numFmtId="0" fontId="34" fillId="14" borderId="0" applyNumberFormat="0" applyBorder="0" applyAlignment="0" applyProtection="0"/>
    <xf numFmtId="0" fontId="8" fillId="15" borderId="0" applyNumberFormat="0" applyBorder="0" applyAlignment="0" applyProtection="0"/>
    <xf numFmtId="0" fontId="34" fillId="16" borderId="0" applyNumberFormat="0" applyBorder="0" applyAlignment="0" applyProtection="0"/>
    <xf numFmtId="0" fontId="8" fillId="17" borderId="0" applyNumberFormat="0" applyBorder="0" applyAlignment="0" applyProtection="0"/>
    <xf numFmtId="0" fontId="34" fillId="18" borderId="0" applyNumberFormat="0" applyBorder="0" applyAlignment="0" applyProtection="0"/>
    <xf numFmtId="0" fontId="8" fillId="19" borderId="0" applyNumberFormat="0" applyBorder="0" applyAlignment="0" applyProtection="0"/>
    <xf numFmtId="0" fontId="34" fillId="20" borderId="0" applyNumberFormat="0" applyBorder="0" applyAlignment="0" applyProtection="0"/>
    <xf numFmtId="0" fontId="8" fillId="9" borderId="0" applyNumberFormat="0" applyBorder="0" applyAlignment="0" applyProtection="0"/>
    <xf numFmtId="0" fontId="34" fillId="21" borderId="0" applyNumberFormat="0" applyBorder="0" applyAlignment="0" applyProtection="0"/>
    <xf numFmtId="0" fontId="8" fillId="15" borderId="0" applyNumberFormat="0" applyBorder="0" applyAlignment="0" applyProtection="0"/>
    <xf numFmtId="0" fontId="34" fillId="2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25" borderId="0" applyNumberFormat="0" applyBorder="0" applyAlignment="0" applyProtection="0"/>
    <xf numFmtId="0" fontId="35" fillId="26" borderId="0" applyNumberFormat="0" applyBorder="0" applyAlignment="0" applyProtection="0"/>
    <xf numFmtId="0" fontId="9" fillId="17" borderId="0" applyNumberFormat="0" applyBorder="0" applyAlignment="0" applyProtection="0"/>
    <xf numFmtId="0" fontId="35" fillId="27" borderId="0" applyNumberFormat="0" applyBorder="0" applyAlignment="0" applyProtection="0"/>
    <xf numFmtId="0" fontId="9" fillId="19" borderId="0" applyNumberFormat="0" applyBorder="0" applyAlignment="0" applyProtection="0"/>
    <xf numFmtId="0" fontId="35" fillId="28" borderId="0" applyNumberFormat="0" applyBorder="0" applyAlignment="0" applyProtection="0"/>
    <xf numFmtId="0" fontId="9" fillId="29" borderId="0" applyNumberFormat="0" applyBorder="0" applyAlignment="0" applyProtection="0"/>
    <xf numFmtId="0" fontId="35" fillId="30" borderId="0" applyNumberFormat="0" applyBorder="0" applyAlignment="0" applyProtection="0"/>
    <xf numFmtId="0" fontId="9" fillId="31" borderId="0" applyNumberFormat="0" applyBorder="0" applyAlignment="0" applyProtection="0"/>
    <xf numFmtId="0" fontId="35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9" fillId="37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4" borderId="0" applyNumberFormat="0" applyBorder="0" applyAlignment="0" applyProtection="0"/>
    <xf numFmtId="0" fontId="9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41" borderId="0" applyNumberFormat="0" applyBorder="0" applyAlignment="0" applyProtection="0"/>
    <xf numFmtId="0" fontId="9" fillId="41" borderId="0" applyNumberFormat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" fontId="26" fillId="0" borderId="1" applyBorder="0">
      <alignment/>
      <protection/>
    </xf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1" fontId="27" fillId="0" borderId="2">
      <alignment horizontal="center" vertical="center" wrapText="1"/>
      <protection/>
    </xf>
    <xf numFmtId="1" fontId="28" fillId="0" borderId="2">
      <alignment horizontal="center" vertical="center" wrapText="1"/>
      <protection/>
    </xf>
    <xf numFmtId="1" fontId="28" fillId="0" borderId="2">
      <alignment horizontal="left" vertical="center" wrapText="1"/>
      <protection/>
    </xf>
    <xf numFmtId="178" fontId="28" fillId="0" borderId="2">
      <alignment horizontal="left" vertical="center" wrapText="1"/>
      <protection/>
    </xf>
    <xf numFmtId="1" fontId="28" fillId="0" borderId="2">
      <alignment horizontal="center" vertical="center" wrapText="1"/>
      <protection/>
    </xf>
    <xf numFmtId="1" fontId="28" fillId="0" borderId="2">
      <alignment horizontal="left" vertical="center" wrapText="1"/>
      <protection/>
    </xf>
    <xf numFmtId="178" fontId="28" fillId="0" borderId="2">
      <alignment horizontal="left" vertical="center" wrapText="1"/>
      <protection/>
    </xf>
    <xf numFmtId="1" fontId="29" fillId="0" borderId="0" applyBorder="0">
      <alignment horizontal="center" vertical="center" wrapText="1"/>
      <protection/>
    </xf>
    <xf numFmtId="1" fontId="27" fillId="0" borderId="0" applyBorder="0">
      <alignment horizontal="center" vertical="center" wrapText="1"/>
      <protection/>
    </xf>
    <xf numFmtId="1" fontId="28" fillId="0" borderId="0" applyBorder="0">
      <alignment horizontal="center" vertical="center" wrapText="1"/>
      <protection/>
    </xf>
    <xf numFmtId="1" fontId="28" fillId="0" borderId="0" applyBorder="0">
      <alignment horizontal="left" vertical="center" wrapText="1"/>
      <protection/>
    </xf>
    <xf numFmtId="1" fontId="29" fillId="0" borderId="0" applyBorder="0">
      <alignment horizontal="center" vertical="center" wrapText="1"/>
      <protection/>
    </xf>
    <xf numFmtId="1" fontId="27" fillId="0" borderId="0" applyBorder="0">
      <alignment horizontal="center" vertical="center" wrapText="1"/>
      <protection/>
    </xf>
    <xf numFmtId="1" fontId="28" fillId="0" borderId="0" applyBorder="0">
      <alignment horizontal="center" vertical="center" wrapText="1"/>
      <protection/>
    </xf>
    <xf numFmtId="1" fontId="28" fillId="0" borderId="0" applyBorder="0">
      <alignment horizontal="left" vertical="center" wrapText="1"/>
      <protection/>
    </xf>
    <xf numFmtId="1" fontId="27" fillId="0" borderId="0" applyBorder="0">
      <alignment horizontal="center" vertical="center" wrapText="1"/>
      <protection/>
    </xf>
    <xf numFmtId="2" fontId="28" fillId="0" borderId="0" applyBorder="0">
      <alignment horizontal="left" vertical="center" wrapText="1"/>
      <protection/>
    </xf>
    <xf numFmtId="1" fontId="27" fillId="0" borderId="0" applyBorder="0">
      <alignment horizontal="center" vertical="center" wrapText="1"/>
      <protection/>
    </xf>
    <xf numFmtId="2" fontId="28" fillId="0" borderId="0" applyBorder="0">
      <alignment horizontal="left" vertical="center" wrapText="1"/>
      <protection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0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9" fillId="46" borderId="0" applyNumberFormat="0" applyBorder="0" applyAlignment="0" applyProtection="0"/>
    <xf numFmtId="0" fontId="35" fillId="47" borderId="0" applyNumberFormat="0" applyBorder="0" applyAlignment="0" applyProtection="0"/>
    <xf numFmtId="0" fontId="9" fillId="48" borderId="0" applyNumberFormat="0" applyBorder="0" applyAlignment="0" applyProtection="0"/>
    <xf numFmtId="0" fontId="35" fillId="49" borderId="0" applyNumberFormat="0" applyBorder="0" applyAlignment="0" applyProtection="0"/>
    <xf numFmtId="0" fontId="9" fillId="50" borderId="0" applyNumberFormat="0" applyBorder="0" applyAlignment="0" applyProtection="0"/>
    <xf numFmtId="0" fontId="35" fillId="51" borderId="0" applyNumberFormat="0" applyBorder="0" applyAlignment="0" applyProtection="0"/>
    <xf numFmtId="0" fontId="9" fillId="29" borderId="0" applyNumberFormat="0" applyBorder="0" applyAlignment="0" applyProtection="0"/>
    <xf numFmtId="0" fontId="35" fillId="52" borderId="0" applyNumberFormat="0" applyBorder="0" applyAlignment="0" applyProtection="0"/>
    <xf numFmtId="0" fontId="9" fillId="31" borderId="0" applyNumberFormat="0" applyBorder="0" applyAlignment="0" applyProtection="0"/>
    <xf numFmtId="0" fontId="35" fillId="53" borderId="0" applyNumberFormat="0" applyBorder="0" applyAlignment="0" applyProtection="0"/>
    <xf numFmtId="0" fontId="9" fillId="54" borderId="0" applyNumberFormat="0" applyBorder="0" applyAlignment="0" applyProtection="0"/>
    <xf numFmtId="0" fontId="36" fillId="55" borderId="3" applyNumberFormat="0" applyAlignment="0" applyProtection="0"/>
    <xf numFmtId="0" fontId="10" fillId="13" borderId="4" applyNumberFormat="0" applyAlignment="0" applyProtection="0"/>
    <xf numFmtId="0" fontId="37" fillId="56" borderId="5" applyNumberFormat="0" applyAlignment="0" applyProtection="0"/>
    <xf numFmtId="0" fontId="11" fillId="57" borderId="6" applyNumberFormat="0" applyAlignment="0" applyProtection="0"/>
    <xf numFmtId="0" fontId="38" fillId="56" borderId="3" applyNumberFormat="0" applyAlignment="0" applyProtection="0"/>
    <xf numFmtId="0" fontId="12" fillId="5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13" fillId="0" borderId="8" applyNumberFormat="0" applyFill="0" applyAlignment="0" applyProtection="0"/>
    <xf numFmtId="0" fontId="40" fillId="0" borderId="9" applyNumberFormat="0" applyFill="0" applyAlignment="0" applyProtection="0"/>
    <xf numFmtId="0" fontId="14" fillId="0" borderId="10" applyNumberFormat="0" applyFill="0" applyAlignment="0" applyProtection="0"/>
    <xf numFmtId="0" fontId="41" fillId="0" borderId="11" applyNumberFormat="0" applyFill="0" applyAlignment="0" applyProtection="0"/>
    <xf numFmtId="0" fontId="15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6" fillId="0" borderId="14" applyNumberFormat="0" applyFill="0" applyAlignment="0" applyProtection="0"/>
    <xf numFmtId="0" fontId="43" fillId="58" borderId="15" applyNumberFormat="0" applyAlignment="0" applyProtection="0"/>
    <xf numFmtId="0" fontId="17" fillId="59" borderId="16" applyNumberFormat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60" borderId="0" applyNumberFormat="0" applyBorder="0" applyAlignment="0" applyProtection="0"/>
    <xf numFmtId="0" fontId="19" fillId="6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46" fillId="62" borderId="0" applyNumberFormat="0" applyBorder="0" applyAlignment="0" applyProtection="0"/>
    <xf numFmtId="0" fontId="20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63" borderId="17" applyNumberFormat="0" applyFont="0" applyAlignment="0" applyProtection="0"/>
    <xf numFmtId="0" fontId="25" fillId="64" borderId="18" applyNumberFormat="0" applyFont="0" applyAlignment="0" applyProtection="0"/>
    <xf numFmtId="0" fontId="25" fillId="64" borderId="18" applyNumberFormat="0" applyFont="0" applyAlignment="0" applyProtection="0"/>
    <xf numFmtId="9" fontId="0" fillId="0" borderId="0" applyFont="0" applyFill="0" applyBorder="0" applyAlignment="0" applyProtection="0"/>
    <xf numFmtId="0" fontId="48" fillId="0" borderId="19" applyNumberFormat="0" applyFill="0" applyAlignment="0" applyProtection="0"/>
    <xf numFmtId="0" fontId="22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65" borderId="0" applyNumberFormat="0" applyBorder="0" applyAlignment="0" applyProtection="0"/>
    <xf numFmtId="0" fontId="24" fillId="7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51" fillId="0" borderId="0" xfId="0" applyFont="1" applyAlignment="1">
      <alignment/>
    </xf>
    <xf numFmtId="0" fontId="1" fillId="66" borderId="0" xfId="0" applyFont="1" applyFill="1" applyAlignment="1">
      <alignment/>
    </xf>
    <xf numFmtId="3" fontId="7" fillId="66" borderId="2" xfId="0" applyNumberFormat="1" applyFont="1" applyFill="1" applyBorder="1" applyAlignment="1">
      <alignment horizontal="right" wrapText="1"/>
    </xf>
    <xf numFmtId="3" fontId="7" fillId="0" borderId="2" xfId="0" applyNumberFormat="1" applyFont="1" applyFill="1" applyBorder="1" applyAlignment="1">
      <alignment horizontal="right" wrapText="1"/>
    </xf>
    <xf numFmtId="3" fontId="6" fillId="0" borderId="2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/>
    </xf>
    <xf numFmtId="4" fontId="6" fillId="66" borderId="21" xfId="0" applyNumberFormat="1" applyFont="1" applyFill="1" applyBorder="1" applyAlignment="1">
      <alignment wrapText="1"/>
    </xf>
    <xf numFmtId="4" fontId="6" fillId="66" borderId="21" xfId="0" applyNumberFormat="1" applyFont="1" applyFill="1" applyBorder="1" applyAlignment="1">
      <alignment/>
    </xf>
    <xf numFmtId="4" fontId="6" fillId="66" borderId="23" xfId="0" applyNumberFormat="1" applyFont="1" applyFill="1" applyBorder="1" applyAlignment="1">
      <alignment/>
    </xf>
    <xf numFmtId="0" fontId="5" fillId="0" borderId="24" xfId="0" applyFont="1" applyBorder="1" applyAlignment="1">
      <alignment/>
    </xf>
    <xf numFmtId="4" fontId="6" fillId="66" borderId="25" xfId="0" applyNumberFormat="1" applyFont="1" applyFill="1" applyBorder="1" applyAlignment="1">
      <alignment wrapText="1"/>
    </xf>
    <xf numFmtId="4" fontId="6" fillId="66" borderId="25" xfId="0" applyNumberFormat="1" applyFont="1" applyFill="1" applyBorder="1" applyAlignment="1">
      <alignment/>
    </xf>
    <xf numFmtId="4" fontId="6" fillId="66" borderId="26" xfId="0" applyNumberFormat="1" applyFont="1" applyFill="1" applyBorder="1" applyAlignment="1">
      <alignment/>
    </xf>
    <xf numFmtId="0" fontId="5" fillId="6" borderId="27" xfId="0" applyFont="1" applyFill="1" applyBorder="1" applyAlignment="1">
      <alignment horizontal="center" wrapText="1"/>
    </xf>
    <xf numFmtId="0" fontId="5" fillId="6" borderId="28" xfId="0" applyFont="1" applyFill="1" applyBorder="1" applyAlignment="1">
      <alignment horizontal="center" wrapText="1"/>
    </xf>
    <xf numFmtId="0" fontId="52" fillId="6" borderId="27" xfId="0" applyFont="1" applyFill="1" applyBorder="1" applyAlignment="1">
      <alignment horizontal="center" wrapText="1"/>
    </xf>
    <xf numFmtId="0" fontId="52" fillId="6" borderId="28" xfId="0" applyFont="1" applyFill="1" applyBorder="1" applyAlignment="1">
      <alignment horizontal="center" wrapText="1"/>
    </xf>
    <xf numFmtId="0" fontId="52" fillId="6" borderId="29" xfId="0" applyFont="1" applyFill="1" applyBorder="1" applyAlignment="1">
      <alignment horizontal="center" wrapText="1"/>
    </xf>
    <xf numFmtId="3" fontId="6" fillId="0" borderId="21" xfId="0" applyNumberFormat="1" applyFont="1" applyBorder="1" applyAlignment="1">
      <alignment wrapText="1"/>
    </xf>
    <xf numFmtId="3" fontId="7" fillId="66" borderId="21" xfId="0" applyNumberFormat="1" applyFont="1" applyFill="1" applyBorder="1" applyAlignment="1">
      <alignment horizontal="right" wrapText="1"/>
    </xf>
    <xf numFmtId="3" fontId="7" fillId="0" borderId="21" xfId="0" applyNumberFormat="1" applyFont="1" applyFill="1" applyBorder="1" applyAlignment="1">
      <alignment horizontal="right" wrapText="1"/>
    </xf>
    <xf numFmtId="3" fontId="6" fillId="0" borderId="21" xfId="0" applyNumberFormat="1" applyFont="1" applyBorder="1" applyAlignment="1">
      <alignment horizontal="right" wrapText="1"/>
    </xf>
    <xf numFmtId="14" fontId="6" fillId="0" borderId="22" xfId="0" applyNumberFormat="1" applyFont="1" applyBorder="1" applyAlignment="1">
      <alignment horizontal="right" wrapText="1"/>
    </xf>
    <xf numFmtId="3" fontId="7" fillId="66" borderId="23" xfId="0" applyNumberFormat="1" applyFont="1" applyFill="1" applyBorder="1" applyAlignment="1">
      <alignment horizontal="right" wrapText="1"/>
    </xf>
    <xf numFmtId="3" fontId="7" fillId="0" borderId="23" xfId="0" applyNumberFormat="1" applyFont="1" applyFill="1" applyBorder="1" applyAlignment="1">
      <alignment horizontal="right" wrapText="1"/>
    </xf>
    <xf numFmtId="3" fontId="6" fillId="0" borderId="23" xfId="0" applyNumberFormat="1" applyFont="1" applyBorder="1" applyAlignment="1">
      <alignment horizontal="right" wrapText="1"/>
    </xf>
    <xf numFmtId="14" fontId="6" fillId="0" borderId="24" xfId="0" applyNumberFormat="1" applyFont="1" applyBorder="1" applyAlignment="1">
      <alignment horizontal="right" wrapText="1"/>
    </xf>
    <xf numFmtId="3" fontId="6" fillId="0" borderId="25" xfId="0" applyNumberFormat="1" applyFont="1" applyBorder="1" applyAlignment="1">
      <alignment horizontal="right" wrapText="1"/>
    </xf>
    <xf numFmtId="3" fontId="6" fillId="0" borderId="26" xfId="0" applyNumberFormat="1" applyFont="1" applyBorder="1" applyAlignment="1">
      <alignment horizontal="right" wrapText="1"/>
    </xf>
    <xf numFmtId="4" fontId="6" fillId="66" borderId="21" xfId="0" applyNumberFormat="1" applyFont="1" applyFill="1" applyBorder="1" applyAlignment="1">
      <alignment horizontal="right" wrapText="1"/>
    </xf>
    <xf numFmtId="4" fontId="6" fillId="0" borderId="21" xfId="0" applyNumberFormat="1" applyFont="1" applyFill="1" applyBorder="1" applyAlignment="1">
      <alignment horizontal="right" wrapText="1"/>
    </xf>
    <xf numFmtId="14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4" fontId="5" fillId="0" borderId="21" xfId="0" applyNumberFormat="1" applyFont="1" applyFill="1" applyBorder="1" applyAlignment="1">
      <alignment wrapText="1"/>
    </xf>
    <xf numFmtId="4" fontId="6" fillId="0" borderId="21" xfId="0" applyNumberFormat="1" applyFont="1" applyFill="1" applyBorder="1" applyAlignment="1">
      <alignment wrapText="1"/>
    </xf>
    <xf numFmtId="4" fontId="5" fillId="0" borderId="23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5" fillId="0" borderId="25" xfId="0" applyNumberFormat="1" applyFont="1" applyFill="1" applyBorder="1" applyAlignment="1">
      <alignment wrapText="1"/>
    </xf>
    <xf numFmtId="4" fontId="5" fillId="0" borderId="26" xfId="0" applyNumberFormat="1" applyFont="1" applyBorder="1" applyAlignment="1">
      <alignment wrapText="1"/>
    </xf>
    <xf numFmtId="4" fontId="5" fillId="0" borderId="25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3" fillId="0" borderId="0" xfId="0" applyFont="1" applyAlignment="1">
      <alignment/>
    </xf>
    <xf numFmtId="14" fontId="6" fillId="0" borderId="30" xfId="0" applyNumberFormat="1" applyFont="1" applyBorder="1" applyAlignment="1">
      <alignment horizontal="right" wrapText="1"/>
    </xf>
    <xf numFmtId="3" fontId="7" fillId="66" borderId="31" xfId="0" applyNumberFormat="1" applyFont="1" applyFill="1" applyBorder="1" applyAlignment="1">
      <alignment horizontal="right" wrapText="1"/>
    </xf>
    <xf numFmtId="3" fontId="7" fillId="0" borderId="31" xfId="0" applyNumberFormat="1" applyFont="1" applyFill="1" applyBorder="1" applyAlignment="1">
      <alignment horizontal="right" wrapText="1"/>
    </xf>
    <xf numFmtId="3" fontId="6" fillId="0" borderId="31" xfId="0" applyNumberFormat="1" applyFont="1" applyBorder="1" applyAlignment="1">
      <alignment horizontal="right" wrapText="1"/>
    </xf>
    <xf numFmtId="0" fontId="6" fillId="0" borderId="31" xfId="0" applyFont="1" applyBorder="1" applyAlignment="1">
      <alignment horizontal="right" wrapText="1"/>
    </xf>
    <xf numFmtId="14" fontId="6" fillId="0" borderId="32" xfId="0" applyNumberFormat="1" applyFont="1" applyBorder="1" applyAlignment="1">
      <alignment horizontal="right" wrapText="1"/>
    </xf>
    <xf numFmtId="3" fontId="6" fillId="0" borderId="33" xfId="0" applyNumberFormat="1" applyFont="1" applyBorder="1" applyAlignment="1">
      <alignment horizontal="right" wrapText="1"/>
    </xf>
    <xf numFmtId="0" fontId="6" fillId="0" borderId="34" xfId="0" applyFont="1" applyBorder="1" applyAlignment="1">
      <alignment horizontal="right" wrapText="1"/>
    </xf>
    <xf numFmtId="3" fontId="6" fillId="66" borderId="0" xfId="0" applyNumberFormat="1" applyFont="1" applyFill="1" applyBorder="1" applyAlignment="1">
      <alignment horizontal="right" wrapText="1"/>
    </xf>
    <xf numFmtId="0" fontId="0" fillId="66" borderId="0" xfId="0" applyFill="1" applyAlignment="1">
      <alignment/>
    </xf>
    <xf numFmtId="0" fontId="0" fillId="66" borderId="0" xfId="0" applyFont="1" applyFill="1" applyAlignment="1">
      <alignment/>
    </xf>
    <xf numFmtId="0" fontId="0" fillId="66" borderId="0" xfId="0" applyFont="1" applyFill="1" applyAlignment="1">
      <alignment horizontal="right"/>
    </xf>
    <xf numFmtId="4" fontId="6" fillId="0" borderId="21" xfId="0" applyNumberFormat="1" applyFont="1" applyBorder="1" applyAlignment="1">
      <alignment horizontal="right" wrapText="1"/>
    </xf>
    <xf numFmtId="4" fontId="6" fillId="0" borderId="35" xfId="0" applyNumberFormat="1" applyFont="1" applyFill="1" applyBorder="1" applyAlignment="1">
      <alignment wrapText="1"/>
    </xf>
    <xf numFmtId="0" fontId="6" fillId="0" borderId="35" xfId="0" applyFont="1" applyBorder="1" applyAlignment="1">
      <alignment wrapText="1"/>
    </xf>
    <xf numFmtId="3" fontId="7" fillId="0" borderId="25" xfId="0" applyNumberFormat="1" applyFont="1" applyFill="1" applyBorder="1" applyAlignment="1">
      <alignment horizontal="right" wrapText="1"/>
    </xf>
    <xf numFmtId="3" fontId="7" fillId="0" borderId="26" xfId="0" applyNumberFormat="1" applyFont="1" applyFill="1" applyBorder="1" applyAlignment="1">
      <alignment horizontal="right" wrapText="1"/>
    </xf>
    <xf numFmtId="3" fontId="6" fillId="66" borderId="21" xfId="0" applyNumberFormat="1" applyFont="1" applyFill="1" applyBorder="1" applyAlignment="1">
      <alignment horizontal="right" wrapText="1"/>
    </xf>
    <xf numFmtId="3" fontId="6" fillId="66" borderId="25" xfId="0" applyNumberFormat="1" applyFont="1" applyFill="1" applyBorder="1" applyAlignment="1">
      <alignment horizontal="right" wrapText="1"/>
    </xf>
    <xf numFmtId="0" fontId="5" fillId="66" borderId="22" xfId="0" applyFont="1" applyFill="1" applyBorder="1" applyAlignment="1">
      <alignment/>
    </xf>
    <xf numFmtId="4" fontId="6" fillId="66" borderId="21" xfId="0" applyNumberFormat="1" applyFont="1" applyFill="1" applyBorder="1" applyAlignment="1">
      <alignment horizontal="right" wrapText="1"/>
    </xf>
    <xf numFmtId="0" fontId="5" fillId="6" borderId="29" xfId="0" applyFont="1" applyFill="1" applyBorder="1" applyAlignment="1">
      <alignment horizontal="center" wrapText="1"/>
    </xf>
    <xf numFmtId="4" fontId="6" fillId="66" borderId="23" xfId="0" applyNumberFormat="1" applyFont="1" applyFill="1" applyBorder="1" applyAlignment="1">
      <alignment horizontal="right" wrapText="1"/>
    </xf>
    <xf numFmtId="14" fontId="6" fillId="66" borderId="22" xfId="0" applyNumberFormat="1" applyFont="1" applyFill="1" applyBorder="1" applyAlignment="1">
      <alignment horizontal="right" wrapText="1"/>
    </xf>
    <xf numFmtId="4" fontId="6" fillId="66" borderId="0" xfId="0" applyNumberFormat="1" applyFont="1" applyFill="1" applyAlignment="1">
      <alignment/>
    </xf>
    <xf numFmtId="0" fontId="5" fillId="6" borderId="21" xfId="0" applyFont="1" applyFill="1" applyBorder="1" applyAlignment="1">
      <alignment horizontal="center" wrapText="1"/>
    </xf>
    <xf numFmtId="0" fontId="5" fillId="6" borderId="23" xfId="0" applyFont="1" applyFill="1" applyBorder="1" applyAlignment="1">
      <alignment horizontal="center" wrapText="1"/>
    </xf>
    <xf numFmtId="4" fontId="6" fillId="66" borderId="23" xfId="0" applyNumberFormat="1" applyFont="1" applyFill="1" applyBorder="1" applyAlignment="1">
      <alignment horizontal="right" wrapText="1"/>
    </xf>
    <xf numFmtId="4" fontId="6" fillId="0" borderId="21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5" xfId="0" applyNumberFormat="1" applyFont="1" applyBorder="1" applyAlignment="1">
      <alignment horizontal="right" wrapText="1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5" fillId="0" borderId="21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4" fontId="6" fillId="0" borderId="35" xfId="0" applyNumberFormat="1" applyFont="1" applyBorder="1" applyAlignment="1">
      <alignment wrapText="1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3" fontId="6" fillId="66" borderId="2" xfId="0" applyNumberFormat="1" applyFont="1" applyFill="1" applyBorder="1" applyAlignment="1">
      <alignment horizontal="right" wrapText="1"/>
    </xf>
    <xf numFmtId="3" fontId="6" fillId="66" borderId="31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4" fontId="5" fillId="66" borderId="21" xfId="0" applyNumberFormat="1" applyFont="1" applyFill="1" applyBorder="1" applyAlignment="1">
      <alignment wrapText="1"/>
    </xf>
    <xf numFmtId="4" fontId="6" fillId="66" borderId="21" xfId="0" applyNumberFormat="1" applyFont="1" applyFill="1" applyBorder="1" applyAlignment="1">
      <alignment wrapText="1"/>
    </xf>
    <xf numFmtId="0" fontId="5" fillId="66" borderId="21" xfId="0" applyFont="1" applyFill="1" applyBorder="1" applyAlignment="1">
      <alignment wrapText="1"/>
    </xf>
    <xf numFmtId="0" fontId="6" fillId="66" borderId="21" xfId="0" applyFont="1" applyFill="1" applyBorder="1" applyAlignment="1">
      <alignment wrapText="1"/>
    </xf>
    <xf numFmtId="0" fontId="6" fillId="66" borderId="37" xfId="0" applyFont="1" applyFill="1" applyBorder="1" applyAlignment="1">
      <alignment wrapText="1"/>
    </xf>
    <xf numFmtId="0" fontId="5" fillId="6" borderId="28" xfId="0" applyFont="1" applyFill="1" applyBorder="1" applyAlignment="1">
      <alignment horizontal="center" wrapText="1"/>
    </xf>
    <xf numFmtId="3" fontId="6" fillId="66" borderId="23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3" fillId="66" borderId="0" xfId="0" applyFont="1" applyFill="1" applyAlignment="1">
      <alignment/>
    </xf>
    <xf numFmtId="0" fontId="5" fillId="6" borderId="28" xfId="0" applyFont="1" applyFill="1" applyBorder="1" applyAlignment="1">
      <alignment horizontal="center" wrapText="1"/>
    </xf>
    <xf numFmtId="0" fontId="5" fillId="6" borderId="28" xfId="0" applyFon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53" fillId="66" borderId="0" xfId="0" applyFont="1" applyFill="1" applyAlignment="1">
      <alignment/>
    </xf>
    <xf numFmtId="0" fontId="3" fillId="66" borderId="0" xfId="0" applyFont="1" applyFill="1" applyAlignment="1">
      <alignment wrapText="1"/>
    </xf>
    <xf numFmtId="4" fontId="7" fillId="66" borderId="21" xfId="0" applyNumberFormat="1" applyFont="1" applyFill="1" applyBorder="1" applyAlignment="1">
      <alignment horizontal="right" wrapText="1"/>
    </xf>
    <xf numFmtId="4" fontId="7" fillId="66" borderId="23" xfId="0" applyNumberFormat="1" applyFont="1" applyFill="1" applyBorder="1" applyAlignment="1">
      <alignment horizontal="right" wrapText="1"/>
    </xf>
    <xf numFmtId="0" fontId="0" fillId="66" borderId="0" xfId="0" applyFont="1" applyFill="1" applyAlignment="1">
      <alignment wrapText="1"/>
    </xf>
    <xf numFmtId="14" fontId="6" fillId="66" borderId="24" xfId="0" applyNumberFormat="1" applyFont="1" applyFill="1" applyBorder="1" applyAlignment="1">
      <alignment horizontal="right" wrapText="1"/>
    </xf>
    <xf numFmtId="4" fontId="7" fillId="66" borderId="25" xfId="0" applyNumberFormat="1" applyFont="1" applyFill="1" applyBorder="1" applyAlignment="1">
      <alignment horizontal="right" wrapText="1"/>
    </xf>
    <xf numFmtId="4" fontId="7" fillId="66" borderId="26" xfId="0" applyNumberFormat="1" applyFont="1" applyFill="1" applyBorder="1" applyAlignment="1">
      <alignment horizontal="right" wrapText="1"/>
    </xf>
    <xf numFmtId="0" fontId="4" fillId="6" borderId="38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 wrapText="1"/>
    </xf>
    <xf numFmtId="0" fontId="4" fillId="6" borderId="27" xfId="0" applyFont="1" applyFill="1" applyBorder="1" applyAlignment="1">
      <alignment horizontal="center" wrapText="1"/>
    </xf>
    <xf numFmtId="0" fontId="4" fillId="6" borderId="22" xfId="0" applyFont="1" applyFill="1" applyBorder="1" applyAlignment="1">
      <alignment horizontal="center" wrapText="1"/>
    </xf>
    <xf numFmtId="0" fontId="4" fillId="66" borderId="28" xfId="0" applyFont="1" applyFill="1" applyBorder="1" applyAlignment="1">
      <alignment horizontal="center" wrapText="1"/>
    </xf>
    <xf numFmtId="0" fontId="4" fillId="66" borderId="21" xfId="0" applyFont="1" applyFill="1" applyBorder="1" applyAlignment="1">
      <alignment horizontal="center" wrapText="1"/>
    </xf>
    <xf numFmtId="0" fontId="4" fillId="66" borderId="29" xfId="0" applyFont="1" applyFill="1" applyBorder="1" applyAlignment="1">
      <alignment horizontal="center" wrapText="1"/>
    </xf>
    <xf numFmtId="0" fontId="4" fillId="66" borderId="23" xfId="0" applyFont="1" applyFill="1" applyBorder="1" applyAlignment="1">
      <alignment horizontal="center" wrapText="1"/>
    </xf>
    <xf numFmtId="0" fontId="4" fillId="66" borderId="27" xfId="0" applyFont="1" applyFill="1" applyBorder="1" applyAlignment="1">
      <alignment horizontal="center" wrapText="1"/>
    </xf>
    <xf numFmtId="0" fontId="4" fillId="66" borderId="22" xfId="0" applyFont="1" applyFill="1" applyBorder="1" applyAlignment="1">
      <alignment horizont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6" borderId="27" xfId="0" applyFont="1" applyFill="1" applyBorder="1" applyAlignment="1">
      <alignment horizontal="center" wrapText="1"/>
    </xf>
    <xf numFmtId="0" fontId="5" fillId="6" borderId="28" xfId="0" applyFont="1" applyFill="1" applyBorder="1" applyAlignment="1">
      <alignment horizontal="center" wrapText="1"/>
    </xf>
    <xf numFmtId="0" fontId="4" fillId="6" borderId="29" xfId="0" applyFont="1" applyFill="1" applyBorder="1" applyAlignment="1">
      <alignment horizontal="center" wrapText="1"/>
    </xf>
    <xf numFmtId="0" fontId="4" fillId="6" borderId="23" xfId="0" applyFont="1" applyFill="1" applyBorder="1" applyAlignment="1">
      <alignment horizontal="center" wrapText="1"/>
    </xf>
    <xf numFmtId="0" fontId="4" fillId="6" borderId="28" xfId="0" applyFont="1" applyFill="1" applyBorder="1" applyAlignment="1">
      <alignment horizontal="center" wrapText="1"/>
    </xf>
    <xf numFmtId="0" fontId="4" fillId="6" borderId="21" xfId="0" applyFont="1" applyFill="1" applyBorder="1" applyAlignment="1">
      <alignment horizont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wrapText="1"/>
    </xf>
    <xf numFmtId="0" fontId="4" fillId="6" borderId="39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0" fontId="4" fillId="6" borderId="40" xfId="0" applyFont="1" applyFill="1" applyBorder="1" applyAlignment="1">
      <alignment horizontal="center" wrapText="1"/>
    </xf>
    <xf numFmtId="0" fontId="4" fillId="6" borderId="31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</cellXfs>
  <cellStyles count="14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Accent1 - 20%" xfId="51"/>
    <cellStyle name="Accent1 - 40%" xfId="52"/>
    <cellStyle name="Accent1 - 60%" xfId="53"/>
    <cellStyle name="Accent2 - 20%" xfId="54"/>
    <cellStyle name="Accent2 - 40%" xfId="55"/>
    <cellStyle name="Accent2 - 60%" xfId="56"/>
    <cellStyle name="Accent3 - 20%" xfId="57"/>
    <cellStyle name="Accent3 - 40%" xfId="58"/>
    <cellStyle name="Accent3 - 60%" xfId="59"/>
    <cellStyle name="Accent4 - 20%" xfId="60"/>
    <cellStyle name="Accent4 - 40%" xfId="61"/>
    <cellStyle name="Accent4 - 60%" xfId="62"/>
    <cellStyle name="Accent5 - 20%" xfId="63"/>
    <cellStyle name="Accent5 - 40%" xfId="64"/>
    <cellStyle name="Accent5 - 60%" xfId="65"/>
    <cellStyle name="Accent6 - 20%" xfId="66"/>
    <cellStyle name="Accent6 - 40%" xfId="67"/>
    <cellStyle name="Accent6 - 60%" xfId="68"/>
    <cellStyle name="Comma 2" xfId="69"/>
    <cellStyle name="Comma 2 2" xfId="70"/>
    <cellStyle name="Date" xfId="71"/>
    <cellStyle name="Emphasis 1" xfId="72"/>
    <cellStyle name="Emphasis 2" xfId="73"/>
    <cellStyle name="Emphasis 3" xfId="74"/>
    <cellStyle name="m3028844" xfId="75"/>
    <cellStyle name="m3028845" xfId="76"/>
    <cellStyle name="m3028846" xfId="77"/>
    <cellStyle name="m3028847" xfId="78"/>
    <cellStyle name="m3028855" xfId="79"/>
    <cellStyle name="m3028856" xfId="80"/>
    <cellStyle name="m3028857" xfId="81"/>
    <cellStyle name="m3093656" xfId="82"/>
    <cellStyle name="m3093657" xfId="83"/>
    <cellStyle name="m3093699" xfId="84"/>
    <cellStyle name="m3093700" xfId="85"/>
    <cellStyle name="m3093702" xfId="86"/>
    <cellStyle name="m3093703" xfId="87"/>
    <cellStyle name="m3093704" xfId="88"/>
    <cellStyle name="m3093705" xfId="89"/>
    <cellStyle name="m3095838" xfId="90"/>
    <cellStyle name="m3095845" xfId="91"/>
    <cellStyle name="m3095847" xfId="92"/>
    <cellStyle name="m3095850" xfId="93"/>
    <cellStyle name="Millares [0]_A" xfId="94"/>
    <cellStyle name="Millares_A" xfId="95"/>
    <cellStyle name="Moneda [0]_A" xfId="96"/>
    <cellStyle name="Moneda_A" xfId="97"/>
    <cellStyle name="Normal 2" xfId="98"/>
    <cellStyle name="Normal 2 2" xfId="99"/>
    <cellStyle name="Normal 3" xfId="100"/>
    <cellStyle name="Normal 4" xfId="101"/>
    <cellStyle name="Normal_Actuarial_ info_ request_Krasnodonugol 2" xfId="102"/>
    <cellStyle name="Sheet Title" xfId="103"/>
    <cellStyle name="Акцент1" xfId="104"/>
    <cellStyle name="Акцент1 2" xfId="105"/>
    <cellStyle name="Акцент2" xfId="106"/>
    <cellStyle name="Акцент2 2" xfId="107"/>
    <cellStyle name="Акцент3" xfId="108"/>
    <cellStyle name="Акцент3 2" xfId="109"/>
    <cellStyle name="Акцент4" xfId="110"/>
    <cellStyle name="Акцент4 2" xfId="111"/>
    <cellStyle name="Акцент5" xfId="112"/>
    <cellStyle name="Акцент5 2" xfId="113"/>
    <cellStyle name="Акцент6" xfId="114"/>
    <cellStyle name="Акцент6 2" xfId="115"/>
    <cellStyle name="Ввод " xfId="116"/>
    <cellStyle name="Ввод  2" xfId="117"/>
    <cellStyle name="Вывод" xfId="118"/>
    <cellStyle name="Вывод 2" xfId="119"/>
    <cellStyle name="Вычисление" xfId="120"/>
    <cellStyle name="Вычисление 2" xfId="121"/>
    <cellStyle name="Currency" xfId="122"/>
    <cellStyle name="Currency [0]" xfId="123"/>
    <cellStyle name="Заголовок 1" xfId="124"/>
    <cellStyle name="Заголовок 1 2" xfId="125"/>
    <cellStyle name="Заголовок 2" xfId="126"/>
    <cellStyle name="Заголовок 2 2" xfId="127"/>
    <cellStyle name="Заголовок 3" xfId="128"/>
    <cellStyle name="Заголовок 3 2" xfId="129"/>
    <cellStyle name="Заголовок 4" xfId="130"/>
    <cellStyle name="Заголовок 4 2" xfId="131"/>
    <cellStyle name="Итог" xfId="132"/>
    <cellStyle name="Итог 2" xfId="133"/>
    <cellStyle name="Контрольная ячейка" xfId="134"/>
    <cellStyle name="Контрольная ячейка 2" xfId="135"/>
    <cellStyle name="Название" xfId="136"/>
    <cellStyle name="Название 2" xfId="137"/>
    <cellStyle name="Нейтральный" xfId="138"/>
    <cellStyle name="Нейтральный 2" xfId="139"/>
    <cellStyle name="Обычный 2" xfId="140"/>
    <cellStyle name="Обычный 2 2" xfId="141"/>
    <cellStyle name="Обычный 3" xfId="142"/>
    <cellStyle name="Обычный 4" xfId="143"/>
    <cellStyle name="Обычный 5" xfId="144"/>
    <cellStyle name="Плохой" xfId="145"/>
    <cellStyle name="Плохой 2" xfId="146"/>
    <cellStyle name="Пояснение" xfId="147"/>
    <cellStyle name="Пояснение 2" xfId="148"/>
    <cellStyle name="Примечание" xfId="149"/>
    <cellStyle name="Примечание 2" xfId="150"/>
    <cellStyle name="Примечание 3" xfId="151"/>
    <cellStyle name="Percent" xfId="152"/>
    <cellStyle name="Связанная ячейка" xfId="153"/>
    <cellStyle name="Связанная ячейка 2" xfId="154"/>
    <cellStyle name="Текст предупреждения" xfId="155"/>
    <cellStyle name="Текст предупреждения 2" xfId="156"/>
    <cellStyle name="Comma" xfId="157"/>
    <cellStyle name="Comma [0]" xfId="158"/>
    <cellStyle name="Хороший" xfId="159"/>
    <cellStyle name="Хороший 2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3"/>
  <sheetViews>
    <sheetView tabSelected="1" zoomScale="85" zoomScaleNormal="85" workbookViewId="0" topLeftCell="A1">
      <selection activeCell="H3" sqref="H3"/>
    </sheetView>
  </sheetViews>
  <sheetFormatPr defaultColWidth="9.00390625" defaultRowHeight="12.75"/>
  <cols>
    <col min="1" max="1" width="9.625" style="0" customWidth="1"/>
    <col min="2" max="2" width="30.75390625" style="0" customWidth="1"/>
    <col min="3" max="3" width="27.75390625" style="0" customWidth="1"/>
    <col min="4" max="4" width="24.75390625" style="0" customWidth="1"/>
    <col min="5" max="5" width="24.125" style="0" customWidth="1"/>
    <col min="6" max="6" width="25.875" style="0" customWidth="1"/>
    <col min="7" max="7" width="21.375" style="0" customWidth="1"/>
    <col min="8" max="8" width="20.875" style="0" customWidth="1"/>
    <col min="9" max="9" width="21.125" style="0" customWidth="1"/>
    <col min="10" max="10" width="15.00390625" style="0" customWidth="1"/>
    <col min="11" max="11" width="15.25390625" style="0" customWidth="1"/>
    <col min="12" max="12" width="11.875" style="0" customWidth="1"/>
  </cols>
  <sheetData>
    <row r="1" spans="1:2" s="1" customFormat="1" ht="18.75">
      <c r="A1" s="46" t="s">
        <v>57</v>
      </c>
      <c r="B1" s="2"/>
    </row>
    <row r="2" spans="1:2" s="1" customFormat="1" ht="13.5" thickBot="1">
      <c r="A2" s="2"/>
      <c r="B2" s="2"/>
    </row>
    <row r="3" spans="1:7" s="1" customFormat="1" ht="96">
      <c r="A3" s="17" t="s">
        <v>0</v>
      </c>
      <c r="B3" s="18" t="s">
        <v>54</v>
      </c>
      <c r="C3" s="18" t="s">
        <v>35</v>
      </c>
      <c r="D3" s="18" t="s">
        <v>36</v>
      </c>
      <c r="E3" s="18" t="s">
        <v>46</v>
      </c>
      <c r="F3" s="18" t="s">
        <v>47</v>
      </c>
      <c r="G3" s="68" t="s">
        <v>48</v>
      </c>
    </row>
    <row r="4" spans="1:7" s="1" customFormat="1" ht="12.75">
      <c r="A4" s="66">
        <v>2017</v>
      </c>
      <c r="B4" s="67">
        <v>43671.81</v>
      </c>
      <c r="C4" s="67">
        <v>761.84</v>
      </c>
      <c r="D4" s="67">
        <v>825.51</v>
      </c>
      <c r="E4" s="67">
        <v>228681.59</v>
      </c>
      <c r="F4" s="67">
        <v>3566.69</v>
      </c>
      <c r="G4" s="69">
        <v>13717.31</v>
      </c>
    </row>
    <row r="5" spans="1:7" s="3" customFormat="1" ht="12.75">
      <c r="A5" s="66">
        <v>2016</v>
      </c>
      <c r="B5" s="67">
        <v>33653.26</v>
      </c>
      <c r="C5" s="67">
        <v>188.14</v>
      </c>
      <c r="D5" s="67">
        <v>690.56</v>
      </c>
      <c r="E5" s="67">
        <v>184137.58</v>
      </c>
      <c r="F5" s="67">
        <v>722.55</v>
      </c>
      <c r="G5" s="69">
        <v>4980.94</v>
      </c>
    </row>
    <row r="6" spans="1:7" s="3" customFormat="1" ht="12.75">
      <c r="A6" s="66">
        <v>2015</v>
      </c>
      <c r="B6" s="67">
        <v>41190.48273</v>
      </c>
      <c r="C6" s="67">
        <v>164.69</v>
      </c>
      <c r="D6" s="67">
        <v>682.86</v>
      </c>
      <c r="E6" s="67">
        <v>227173.38</v>
      </c>
      <c r="F6" s="67">
        <v>301.36</v>
      </c>
      <c r="G6" s="69">
        <v>5090.6</v>
      </c>
    </row>
    <row r="7" spans="1:7" s="3" customFormat="1" ht="12.75">
      <c r="A7" s="9">
        <v>2014</v>
      </c>
      <c r="B7" s="67">
        <v>9710.36</v>
      </c>
      <c r="C7" s="67">
        <v>25.59</v>
      </c>
      <c r="D7" s="67">
        <v>101.56</v>
      </c>
      <c r="E7" s="67">
        <v>5498.15</v>
      </c>
      <c r="F7" s="67"/>
      <c r="G7" s="69"/>
    </row>
    <row r="8" spans="1:7" s="1" customFormat="1" ht="12.75">
      <c r="A8" s="9">
        <v>2013</v>
      </c>
      <c r="B8" s="10">
        <v>14726.85</v>
      </c>
      <c r="C8" s="11">
        <v>14.39</v>
      </c>
      <c r="D8" s="11">
        <v>18.36</v>
      </c>
      <c r="E8" s="11">
        <v>107207.51</v>
      </c>
      <c r="F8" s="11"/>
      <c r="G8" s="12"/>
    </row>
    <row r="9" spans="1:7" s="1" customFormat="1" ht="12.75">
      <c r="A9" s="9">
        <v>2012</v>
      </c>
      <c r="B9" s="10">
        <v>7152.97</v>
      </c>
      <c r="C9" s="11">
        <v>0.149</v>
      </c>
      <c r="D9" s="11">
        <v>0</v>
      </c>
      <c r="E9" s="11">
        <v>74241.85</v>
      </c>
      <c r="F9" s="11"/>
      <c r="G9" s="12"/>
    </row>
    <row r="10" spans="1:7" s="1" customFormat="1" ht="12.75">
      <c r="A10" s="9">
        <v>2011</v>
      </c>
      <c r="B10" s="10">
        <v>0</v>
      </c>
      <c r="C10" s="11">
        <v>0</v>
      </c>
      <c r="D10" s="11">
        <v>0</v>
      </c>
      <c r="E10" s="11">
        <v>8398.57</v>
      </c>
      <c r="F10" s="11"/>
      <c r="G10" s="12"/>
    </row>
    <row r="11" spans="1:7" s="1" customFormat="1" ht="12.75">
      <c r="A11" s="9">
        <v>2010</v>
      </c>
      <c r="B11" s="10">
        <v>5427.39</v>
      </c>
      <c r="C11" s="11">
        <v>0</v>
      </c>
      <c r="D11" s="11">
        <v>0</v>
      </c>
      <c r="E11" s="11">
        <v>30755.22</v>
      </c>
      <c r="F11" s="11"/>
      <c r="G11" s="12"/>
    </row>
    <row r="12" spans="1:7" s="1" customFormat="1" ht="13.5" thickBot="1">
      <c r="A12" s="13">
        <v>2009</v>
      </c>
      <c r="B12" s="14">
        <v>0</v>
      </c>
      <c r="C12" s="15">
        <v>0</v>
      </c>
      <c r="D12" s="15">
        <v>0</v>
      </c>
      <c r="E12" s="15">
        <v>15269.99</v>
      </c>
      <c r="F12" s="15"/>
      <c r="G12" s="16"/>
    </row>
    <row r="13" spans="1:6" s="1" customFormat="1" ht="12.75">
      <c r="A13" s="2"/>
      <c r="B13" s="2"/>
      <c r="C13" s="3"/>
      <c r="D13" s="3"/>
      <c r="E13" s="3"/>
      <c r="F13" s="3"/>
    </row>
    <row r="14" spans="1:6" s="1" customFormat="1" ht="13.5" thickBot="1">
      <c r="A14" s="2"/>
      <c r="B14" s="2"/>
      <c r="C14" s="3"/>
      <c r="D14" s="3"/>
      <c r="E14" s="3"/>
      <c r="F14" s="3"/>
    </row>
    <row r="15" spans="1:6" s="1" customFormat="1" ht="84">
      <c r="A15" s="19" t="s">
        <v>0</v>
      </c>
      <c r="B15" s="20" t="s">
        <v>1</v>
      </c>
      <c r="C15" s="20" t="s">
        <v>55</v>
      </c>
      <c r="D15" s="20" t="s">
        <v>2</v>
      </c>
      <c r="E15" s="20" t="s">
        <v>56</v>
      </c>
      <c r="F15" s="21" t="s">
        <v>37</v>
      </c>
    </row>
    <row r="16" spans="1:7" s="1" customFormat="1" ht="12.75">
      <c r="A16" s="66">
        <v>2017</v>
      </c>
      <c r="B16" s="67">
        <v>28715.47</v>
      </c>
      <c r="C16" s="67">
        <v>839.74</v>
      </c>
      <c r="D16" s="67">
        <v>4469.05</v>
      </c>
      <c r="E16" s="67">
        <v>5856.09</v>
      </c>
      <c r="F16" s="67">
        <v>0</v>
      </c>
      <c r="G16" s="101"/>
    </row>
    <row r="17" spans="1:6" s="97" customFormat="1" ht="12.75">
      <c r="A17" s="66">
        <v>2016</v>
      </c>
      <c r="B17" s="67">
        <v>12820.07</v>
      </c>
      <c r="C17" s="67">
        <v>1550.46</v>
      </c>
      <c r="D17" s="67">
        <v>0</v>
      </c>
      <c r="E17" s="67">
        <v>2266.38</v>
      </c>
      <c r="F17" s="67">
        <v>22.76</v>
      </c>
    </row>
    <row r="18" spans="1:6" s="98" customFormat="1" ht="12.75">
      <c r="A18" s="66">
        <v>2015</v>
      </c>
      <c r="B18" s="67">
        <v>9533.082</v>
      </c>
      <c r="C18" s="71">
        <v>1107.85717</v>
      </c>
      <c r="D18" s="67">
        <v>0</v>
      </c>
      <c r="E18" s="67">
        <v>2827.345</v>
      </c>
      <c r="F18" s="69">
        <v>6488.544</v>
      </c>
    </row>
    <row r="19" spans="1:6" s="98" customFormat="1" ht="12.75">
      <c r="A19" s="9">
        <v>2014</v>
      </c>
      <c r="B19" s="67">
        <v>7216.54</v>
      </c>
      <c r="C19" s="67">
        <v>1138.12</v>
      </c>
      <c r="D19" s="67">
        <v>0</v>
      </c>
      <c r="E19" s="67">
        <v>1860.74</v>
      </c>
      <c r="F19" s="69">
        <v>3327.64</v>
      </c>
    </row>
    <row r="20" spans="1:6" s="97" customFormat="1" ht="12.75">
      <c r="A20" s="9">
        <v>2013</v>
      </c>
      <c r="B20" s="11">
        <v>13262.04</v>
      </c>
      <c r="C20" s="10">
        <v>716.38</v>
      </c>
      <c r="D20" s="11">
        <v>3715.5</v>
      </c>
      <c r="E20" s="11">
        <v>2996.03</v>
      </c>
      <c r="F20" s="12">
        <v>0</v>
      </c>
    </row>
    <row r="21" spans="1:6" s="97" customFormat="1" ht="12.75">
      <c r="A21" s="9">
        <v>2012</v>
      </c>
      <c r="B21" s="11">
        <v>11005.35</v>
      </c>
      <c r="C21" s="10">
        <v>500.73</v>
      </c>
      <c r="D21" s="11">
        <v>2208.07</v>
      </c>
      <c r="E21" s="11">
        <v>2334.08</v>
      </c>
      <c r="F21" s="12">
        <v>0</v>
      </c>
    </row>
    <row r="22" spans="1:6" s="97" customFormat="1" ht="12.75">
      <c r="A22" s="9">
        <v>2011</v>
      </c>
      <c r="B22" s="11">
        <v>4784.99</v>
      </c>
      <c r="C22" s="10">
        <v>248.25</v>
      </c>
      <c r="D22" s="11">
        <v>388.5</v>
      </c>
      <c r="E22" s="11">
        <v>912.97</v>
      </c>
      <c r="F22" s="12">
        <v>0</v>
      </c>
    </row>
    <row r="23" spans="1:6" s="97" customFormat="1" ht="12.75">
      <c r="A23" s="9">
        <v>2010</v>
      </c>
      <c r="B23" s="11">
        <v>6647.25</v>
      </c>
      <c r="C23" s="10">
        <v>153.68</v>
      </c>
      <c r="D23" s="11">
        <v>5250.91</v>
      </c>
      <c r="E23" s="11">
        <v>2099.67</v>
      </c>
      <c r="F23" s="12">
        <v>0</v>
      </c>
    </row>
    <row r="24" spans="1:6" s="97" customFormat="1" ht="13.5" thickBot="1">
      <c r="A24" s="13">
        <v>2009</v>
      </c>
      <c r="B24" s="15">
        <v>3719.38</v>
      </c>
      <c r="C24" s="14">
        <v>172.42</v>
      </c>
      <c r="D24" s="15">
        <v>0</v>
      </c>
      <c r="E24" s="15">
        <v>0</v>
      </c>
      <c r="F24" s="16">
        <v>0</v>
      </c>
    </row>
    <row r="25" spans="1:2" s="1" customFormat="1" ht="12.75">
      <c r="A25" s="2"/>
      <c r="B25" s="2"/>
    </row>
    <row r="26" s="56" customFormat="1" ht="18.75">
      <c r="A26" s="102" t="s">
        <v>58</v>
      </c>
    </row>
    <row r="27" s="56" customFormat="1" ht="13.5" thickBot="1"/>
    <row r="28" spans="1:6" s="103" customFormat="1" ht="12.75">
      <c r="A28" s="118" t="s">
        <v>7</v>
      </c>
      <c r="B28" s="114" t="s">
        <v>8</v>
      </c>
      <c r="C28" s="114" t="s">
        <v>71</v>
      </c>
      <c r="D28" s="114" t="s">
        <v>9</v>
      </c>
      <c r="E28" s="114" t="s">
        <v>53</v>
      </c>
      <c r="F28" s="116" t="s">
        <v>52</v>
      </c>
    </row>
    <row r="29" spans="1:6" s="103" customFormat="1" ht="41.25" customHeight="1">
      <c r="A29" s="119"/>
      <c r="B29" s="115"/>
      <c r="C29" s="115"/>
      <c r="D29" s="115"/>
      <c r="E29" s="115"/>
      <c r="F29" s="117"/>
    </row>
    <row r="30" spans="1:6" s="103" customFormat="1" ht="12.75">
      <c r="A30" s="70">
        <v>43100</v>
      </c>
      <c r="B30" s="23">
        <v>3742741</v>
      </c>
      <c r="C30" s="104">
        <v>0</v>
      </c>
      <c r="D30" s="104">
        <v>0</v>
      </c>
      <c r="E30" s="23">
        <v>314427</v>
      </c>
      <c r="F30" s="27">
        <v>150000</v>
      </c>
    </row>
    <row r="31" spans="1:6" s="103" customFormat="1" ht="12.75">
      <c r="A31" s="70">
        <v>42735</v>
      </c>
      <c r="B31" s="23">
        <v>2723728</v>
      </c>
      <c r="C31" s="104">
        <v>0</v>
      </c>
      <c r="D31" s="104">
        <v>0</v>
      </c>
      <c r="E31" s="23">
        <v>196252</v>
      </c>
      <c r="F31" s="27">
        <v>150000</v>
      </c>
    </row>
    <row r="32" spans="1:6" s="103" customFormat="1" ht="12.75">
      <c r="A32" s="70">
        <v>42369</v>
      </c>
      <c r="B32" s="23">
        <v>2449553</v>
      </c>
      <c r="C32" s="104">
        <v>0</v>
      </c>
      <c r="D32" s="104">
        <v>0</v>
      </c>
      <c r="E32" s="23">
        <v>225009</v>
      </c>
      <c r="F32" s="27">
        <v>150000</v>
      </c>
    </row>
    <row r="33" spans="1:6" s="103" customFormat="1" ht="12.75">
      <c r="A33" s="70">
        <v>42048</v>
      </c>
      <c r="B33" s="23">
        <v>2527301</v>
      </c>
      <c r="C33" s="104">
        <v>0</v>
      </c>
      <c r="D33" s="104">
        <v>0</v>
      </c>
      <c r="E33" s="23">
        <v>201103</v>
      </c>
      <c r="F33" s="27">
        <v>150000</v>
      </c>
    </row>
    <row r="34" spans="1:6" s="103" customFormat="1" ht="12.75">
      <c r="A34" s="70">
        <v>42047</v>
      </c>
      <c r="B34" s="23">
        <v>2527833</v>
      </c>
      <c r="C34" s="23">
        <v>201635</v>
      </c>
      <c r="D34" s="23">
        <v>270000</v>
      </c>
      <c r="E34" s="104">
        <v>0</v>
      </c>
      <c r="F34" s="105">
        <v>0</v>
      </c>
    </row>
    <row r="35" spans="1:6" s="103" customFormat="1" ht="12.75">
      <c r="A35" s="70">
        <v>42004</v>
      </c>
      <c r="B35" s="23">
        <v>2548622</v>
      </c>
      <c r="C35" s="23">
        <v>219649</v>
      </c>
      <c r="D35" s="23">
        <v>270000</v>
      </c>
      <c r="E35" s="104">
        <v>0</v>
      </c>
      <c r="F35" s="105">
        <v>0</v>
      </c>
    </row>
    <row r="36" spans="1:6" s="103" customFormat="1" ht="12.75">
      <c r="A36" s="70">
        <v>41639</v>
      </c>
      <c r="B36" s="23">
        <v>2433324</v>
      </c>
      <c r="C36" s="23">
        <v>126581</v>
      </c>
      <c r="D36" s="23">
        <v>104000</v>
      </c>
      <c r="E36" s="104">
        <v>0</v>
      </c>
      <c r="F36" s="105">
        <v>0</v>
      </c>
    </row>
    <row r="37" spans="1:6" s="106" customFormat="1" ht="12.75">
      <c r="A37" s="70">
        <v>41274</v>
      </c>
      <c r="B37" s="23">
        <v>1695986</v>
      </c>
      <c r="C37" s="23">
        <v>113251</v>
      </c>
      <c r="D37" s="23">
        <v>104000</v>
      </c>
      <c r="E37" s="104">
        <v>0</v>
      </c>
      <c r="F37" s="105">
        <v>0</v>
      </c>
    </row>
    <row r="38" spans="1:6" s="56" customFormat="1" ht="12.75">
      <c r="A38" s="70">
        <v>40908</v>
      </c>
      <c r="B38" s="64">
        <v>1055835</v>
      </c>
      <c r="C38" s="64">
        <v>60192</v>
      </c>
      <c r="D38" s="64">
        <v>30000</v>
      </c>
      <c r="E38" s="104">
        <v>0</v>
      </c>
      <c r="F38" s="105">
        <v>0</v>
      </c>
    </row>
    <row r="39" spans="1:6" s="56" customFormat="1" ht="12.75">
      <c r="A39" s="70">
        <v>40543</v>
      </c>
      <c r="B39" s="64">
        <v>642427</v>
      </c>
      <c r="C39" s="64">
        <v>65756</v>
      </c>
      <c r="D39" s="64">
        <v>30000</v>
      </c>
      <c r="E39" s="104">
        <v>0</v>
      </c>
      <c r="F39" s="105">
        <v>0</v>
      </c>
    </row>
    <row r="40" spans="1:6" s="56" customFormat="1" ht="12.75">
      <c r="A40" s="70">
        <v>40178</v>
      </c>
      <c r="B40" s="64">
        <v>431022</v>
      </c>
      <c r="C40" s="64">
        <v>59712</v>
      </c>
      <c r="D40" s="64">
        <v>30000</v>
      </c>
      <c r="E40" s="104">
        <v>0</v>
      </c>
      <c r="F40" s="105">
        <v>0</v>
      </c>
    </row>
    <row r="41" spans="1:6" s="56" customFormat="1" ht="12.75">
      <c r="A41" s="70">
        <v>39813</v>
      </c>
      <c r="B41" s="64">
        <v>372444</v>
      </c>
      <c r="C41" s="64">
        <v>30560</v>
      </c>
      <c r="D41" s="64">
        <v>30000</v>
      </c>
      <c r="E41" s="104">
        <v>0</v>
      </c>
      <c r="F41" s="105">
        <v>0</v>
      </c>
    </row>
    <row r="42" spans="1:6" s="56" customFormat="1" ht="13.5" thickBot="1">
      <c r="A42" s="107">
        <v>39447</v>
      </c>
      <c r="B42" s="65">
        <v>337252</v>
      </c>
      <c r="C42" s="65">
        <v>36828</v>
      </c>
      <c r="D42" s="65">
        <v>30000</v>
      </c>
      <c r="E42" s="108">
        <v>0</v>
      </c>
      <c r="F42" s="109">
        <v>0</v>
      </c>
    </row>
    <row r="43" spans="1:8" ht="13.5" thickBot="1">
      <c r="A43" s="35"/>
      <c r="B43" s="36"/>
      <c r="C43" s="36"/>
      <c r="D43" s="36"/>
      <c r="E43" s="36"/>
      <c r="F43" s="36"/>
      <c r="G43" s="36"/>
      <c r="H43" s="36"/>
    </row>
    <row r="44" spans="1:8" ht="12.75">
      <c r="A44" s="112" t="s">
        <v>7</v>
      </c>
      <c r="B44" s="128" t="s">
        <v>3</v>
      </c>
      <c r="C44" s="128" t="s">
        <v>4</v>
      </c>
      <c r="D44" s="126" t="s">
        <v>5</v>
      </c>
      <c r="E44" s="36"/>
      <c r="F44" s="36"/>
      <c r="G44" s="36"/>
      <c r="H44" s="36"/>
    </row>
    <row r="45" spans="1:8" ht="12.75">
      <c r="A45" s="113"/>
      <c r="B45" s="129"/>
      <c r="C45" s="129"/>
      <c r="D45" s="127"/>
      <c r="E45" s="36"/>
      <c r="F45" s="36"/>
      <c r="G45" s="36"/>
      <c r="H45" s="36"/>
    </row>
    <row r="46" spans="1:8" ht="12.75">
      <c r="A46" s="26">
        <v>43100</v>
      </c>
      <c r="B46" s="23">
        <v>399722.7</v>
      </c>
      <c r="C46" s="23">
        <v>377205.95</v>
      </c>
      <c r="D46" s="96">
        <v>22516.75</v>
      </c>
      <c r="E46" s="36"/>
      <c r="F46" s="36"/>
      <c r="G46" s="36"/>
      <c r="H46" s="36"/>
    </row>
    <row r="47" spans="1:8" ht="12.75">
      <c r="A47" s="26">
        <v>42735</v>
      </c>
      <c r="B47" s="23">
        <v>362129</v>
      </c>
      <c r="C47" s="23">
        <v>344082</v>
      </c>
      <c r="D47" s="96">
        <v>18048</v>
      </c>
      <c r="E47" s="36"/>
      <c r="F47" s="36"/>
      <c r="G47" s="36"/>
      <c r="H47" s="36"/>
    </row>
    <row r="48" spans="1:8" s="56" customFormat="1" ht="12.75">
      <c r="A48" s="26">
        <v>42369</v>
      </c>
      <c r="B48" s="23">
        <v>320351</v>
      </c>
      <c r="C48" s="23">
        <v>302303</v>
      </c>
      <c r="D48" s="96">
        <v>18048</v>
      </c>
      <c r="E48" s="55"/>
      <c r="F48" s="55"/>
      <c r="G48" s="55"/>
      <c r="H48" s="55"/>
    </row>
    <row r="49" spans="1:8" s="56" customFormat="1" ht="12.75">
      <c r="A49" s="70">
        <v>42047</v>
      </c>
      <c r="B49" s="23">
        <v>280325</v>
      </c>
      <c r="C49" s="23">
        <v>271584</v>
      </c>
      <c r="D49" s="27">
        <v>18048</v>
      </c>
      <c r="E49" s="55"/>
      <c r="F49" s="55"/>
      <c r="G49" s="55"/>
      <c r="H49" s="55"/>
    </row>
    <row r="50" spans="1:8" s="56" customFormat="1" ht="12.75">
      <c r="A50" s="26">
        <v>42004</v>
      </c>
      <c r="B50" s="23">
        <v>287660</v>
      </c>
      <c r="C50" s="23">
        <v>269613</v>
      </c>
      <c r="D50" s="27">
        <v>18048</v>
      </c>
      <c r="E50" s="55"/>
      <c r="F50" s="55"/>
      <c r="G50" s="55"/>
      <c r="H50" s="55"/>
    </row>
    <row r="51" spans="1:8" ht="12.75">
      <c r="A51" s="26">
        <v>41639</v>
      </c>
      <c r="B51" s="23">
        <v>256880</v>
      </c>
      <c r="C51" s="22">
        <v>238833</v>
      </c>
      <c r="D51" s="27">
        <v>18047</v>
      </c>
      <c r="F51" s="36"/>
      <c r="G51" s="36"/>
      <c r="H51" s="36"/>
    </row>
    <row r="52" spans="1:8" ht="12.75">
      <c r="A52" s="26">
        <v>41274</v>
      </c>
      <c r="B52" s="24">
        <v>229950</v>
      </c>
      <c r="C52" s="22">
        <v>215663</v>
      </c>
      <c r="D52" s="28">
        <v>14287</v>
      </c>
      <c r="E52" s="36"/>
      <c r="F52" s="36"/>
      <c r="G52" s="36"/>
      <c r="H52" s="36"/>
    </row>
    <row r="53" spans="1:8" ht="12.75">
      <c r="A53" s="26">
        <v>40908</v>
      </c>
      <c r="B53" s="25">
        <v>218941</v>
      </c>
      <c r="C53" s="22">
        <v>206888</v>
      </c>
      <c r="D53" s="29">
        <v>12053</v>
      </c>
      <c r="E53" s="36"/>
      <c r="F53" s="36"/>
      <c r="G53" s="36"/>
      <c r="H53" s="36"/>
    </row>
    <row r="54" spans="1:8" ht="12.75">
      <c r="A54" s="26">
        <v>40543</v>
      </c>
      <c r="B54" s="25">
        <v>229748</v>
      </c>
      <c r="C54" s="22">
        <v>208664</v>
      </c>
      <c r="D54" s="29">
        <v>21084</v>
      </c>
      <c r="E54" s="36"/>
      <c r="F54" s="36"/>
      <c r="G54" s="36"/>
      <c r="H54" s="36"/>
    </row>
    <row r="55" spans="1:8" ht="12.75">
      <c r="A55" s="26">
        <v>40178</v>
      </c>
      <c r="B55" s="25">
        <v>217611</v>
      </c>
      <c r="C55" s="22">
        <v>201837</v>
      </c>
      <c r="D55" s="29">
        <v>15774</v>
      </c>
      <c r="E55" s="36"/>
      <c r="F55" s="36"/>
      <c r="G55" s="36"/>
      <c r="H55" s="36"/>
    </row>
    <row r="56" spans="1:8" ht="12.75">
      <c r="A56" s="26">
        <v>39813</v>
      </c>
      <c r="B56" s="25">
        <v>249394</v>
      </c>
      <c r="C56" s="25">
        <v>216547</v>
      </c>
      <c r="D56" s="29">
        <v>32847</v>
      </c>
      <c r="E56" s="36"/>
      <c r="F56" s="36"/>
      <c r="G56" s="36"/>
      <c r="H56" s="36"/>
    </row>
    <row r="57" spans="1:8" ht="13.5" thickBot="1">
      <c r="A57" s="30">
        <v>39447</v>
      </c>
      <c r="B57" s="31">
        <v>250407</v>
      </c>
      <c r="C57" s="31">
        <v>204511</v>
      </c>
      <c r="D57" s="32">
        <v>45896</v>
      </c>
      <c r="E57" s="36"/>
      <c r="F57" s="36"/>
      <c r="G57" s="36"/>
      <c r="H57" s="36"/>
    </row>
    <row r="58" spans="1:8" ht="13.5" thickBot="1">
      <c r="A58" s="35"/>
      <c r="B58" s="36"/>
      <c r="C58" s="36"/>
      <c r="D58" s="36"/>
      <c r="E58" s="36"/>
      <c r="F58" s="36"/>
      <c r="G58" s="36"/>
      <c r="H58" s="36"/>
    </row>
    <row r="59" spans="1:7" ht="12.75">
      <c r="A59" s="143" t="s">
        <v>7</v>
      </c>
      <c r="B59" s="130" t="s">
        <v>6</v>
      </c>
      <c r="C59" s="130" t="s">
        <v>41</v>
      </c>
      <c r="D59" s="130" t="s">
        <v>42</v>
      </c>
      <c r="E59" s="120" t="s">
        <v>68</v>
      </c>
      <c r="F59" s="120" t="s">
        <v>43</v>
      </c>
      <c r="G59" s="56"/>
    </row>
    <row r="60" spans="1:7" ht="37.5" customHeight="1">
      <c r="A60" s="144"/>
      <c r="B60" s="131"/>
      <c r="C60" s="131"/>
      <c r="D60" s="131"/>
      <c r="E60" s="121"/>
      <c r="F60" s="121"/>
      <c r="G60" s="56"/>
    </row>
    <row r="61" spans="1:6" s="56" customFormat="1" ht="12.75">
      <c r="A61" s="70">
        <v>43100</v>
      </c>
      <c r="B61" s="23">
        <v>2907564.18</v>
      </c>
      <c r="C61" s="23">
        <v>14011.4</v>
      </c>
      <c r="D61" s="23">
        <v>16553.76</v>
      </c>
      <c r="E61" s="28">
        <v>2604.96</v>
      </c>
      <c r="F61" s="28">
        <v>69904.59</v>
      </c>
    </row>
    <row r="62" spans="1:6" s="56" customFormat="1" ht="12.75">
      <c r="A62" s="70">
        <v>42735</v>
      </c>
      <c r="B62" s="23">
        <v>2094597</v>
      </c>
      <c r="C62" s="23">
        <v>8070</v>
      </c>
      <c r="D62" s="23">
        <v>3926</v>
      </c>
      <c r="E62" s="28" t="s">
        <v>69</v>
      </c>
      <c r="F62" s="28">
        <v>26976</v>
      </c>
    </row>
    <row r="63" spans="1:6" s="56" customFormat="1" ht="12.75">
      <c r="A63" s="70">
        <v>42369</v>
      </c>
      <c r="B63" s="23">
        <v>1868294.0900000003</v>
      </c>
      <c r="C63" s="23">
        <v>6228</v>
      </c>
      <c r="D63" s="23">
        <v>1563</v>
      </c>
      <c r="E63" s="28" t="s">
        <v>69</v>
      </c>
      <c r="F63" s="28">
        <v>8058</v>
      </c>
    </row>
    <row r="64" spans="1:7" ht="12.75">
      <c r="A64" s="26">
        <v>42004</v>
      </c>
      <c r="B64" s="23">
        <f>F130-C64-D64-F64</f>
        <v>2028954.05</v>
      </c>
      <c r="C64" s="23">
        <v>4518</v>
      </c>
      <c r="D64" s="23">
        <v>1037</v>
      </c>
      <c r="E64" s="28" t="s">
        <v>69</v>
      </c>
      <c r="F64" s="28">
        <v>1812</v>
      </c>
      <c r="G64" s="56"/>
    </row>
    <row r="65" spans="1:7" ht="12.75">
      <c r="A65" s="26">
        <v>41639</v>
      </c>
      <c r="B65" s="23">
        <f>G130-C65-D65-F65</f>
        <v>2043646.3100000005</v>
      </c>
      <c r="C65" s="23">
        <v>1364</v>
      </c>
      <c r="D65" s="23">
        <v>445</v>
      </c>
      <c r="E65" s="28" t="s">
        <v>69</v>
      </c>
      <c r="F65" s="28">
        <v>1094</v>
      </c>
      <c r="G65" s="56"/>
    </row>
    <row r="66" spans="1:7" ht="12.75">
      <c r="A66" s="26">
        <v>41274</v>
      </c>
      <c r="B66" s="23">
        <f>H130</f>
        <v>1352440.8</v>
      </c>
      <c r="C66" s="24">
        <v>0</v>
      </c>
      <c r="D66" s="24">
        <v>118</v>
      </c>
      <c r="E66" s="28" t="s">
        <v>69</v>
      </c>
      <c r="F66" s="28">
        <v>704</v>
      </c>
      <c r="G66" s="56"/>
    </row>
    <row r="67" spans="1:7" ht="12.75">
      <c r="A67" s="26">
        <v>40908</v>
      </c>
      <c r="B67" s="64">
        <f>I130</f>
        <v>774750.1</v>
      </c>
      <c r="C67" s="24">
        <v>0</v>
      </c>
      <c r="D67" s="24">
        <v>0</v>
      </c>
      <c r="E67" s="28" t="s">
        <v>69</v>
      </c>
      <c r="F67" s="28">
        <v>0</v>
      </c>
      <c r="G67" s="56"/>
    </row>
    <row r="68" spans="1:7" ht="12.75">
      <c r="A68" s="26">
        <v>40543</v>
      </c>
      <c r="B68" s="64">
        <f>J130</f>
        <v>346606</v>
      </c>
      <c r="C68" s="24">
        <v>0</v>
      </c>
      <c r="D68" s="24">
        <v>0</v>
      </c>
      <c r="E68" s="28" t="s">
        <v>69</v>
      </c>
      <c r="F68" s="28">
        <v>0</v>
      </c>
      <c r="G68" s="56"/>
    </row>
    <row r="69" spans="1:7" ht="12.75">
      <c r="A69" s="26">
        <v>40178</v>
      </c>
      <c r="B69" s="64">
        <f>J108</f>
        <v>153390</v>
      </c>
      <c r="C69" s="24">
        <v>0</v>
      </c>
      <c r="D69" s="24">
        <v>0</v>
      </c>
      <c r="E69" s="28" t="s">
        <v>69</v>
      </c>
      <c r="F69" s="28">
        <v>0</v>
      </c>
      <c r="G69" s="56"/>
    </row>
    <row r="70" spans="1:7" ht="12.75">
      <c r="A70" s="26">
        <v>39813</v>
      </c>
      <c r="B70" s="64">
        <v>92089</v>
      </c>
      <c r="C70" s="24">
        <v>0</v>
      </c>
      <c r="D70" s="24">
        <v>0</v>
      </c>
      <c r="E70" s="28" t="s">
        <v>69</v>
      </c>
      <c r="F70" s="28">
        <v>0</v>
      </c>
      <c r="G70" s="56"/>
    </row>
    <row r="71" spans="1:7" ht="13.5" thickBot="1">
      <c r="A71" s="30">
        <v>39447</v>
      </c>
      <c r="B71" s="65">
        <v>49851</v>
      </c>
      <c r="C71" s="62">
        <v>0</v>
      </c>
      <c r="D71" s="62">
        <v>0</v>
      </c>
      <c r="E71" s="28" t="s">
        <v>69</v>
      </c>
      <c r="F71" s="63">
        <v>0</v>
      </c>
      <c r="G71" s="56"/>
    </row>
    <row r="72" spans="1:8" ht="12.75">
      <c r="A72" s="35"/>
      <c r="B72" s="36"/>
      <c r="C72" s="36"/>
      <c r="D72" s="36"/>
      <c r="E72" s="36"/>
      <c r="F72" s="36"/>
      <c r="G72" s="36"/>
      <c r="H72" s="36"/>
    </row>
    <row r="73" ht="13.5" thickBot="1"/>
    <row r="74" spans="1:4" ht="12.75">
      <c r="A74" s="110" t="s">
        <v>7</v>
      </c>
      <c r="B74" s="133" t="s">
        <v>10</v>
      </c>
      <c r="C74" s="133" t="s">
        <v>11</v>
      </c>
      <c r="D74" s="135" t="s">
        <v>12</v>
      </c>
    </row>
    <row r="75" spans="1:4" ht="27" customHeight="1">
      <c r="A75" s="111"/>
      <c r="B75" s="134"/>
      <c r="C75" s="134"/>
      <c r="D75" s="136"/>
    </row>
    <row r="76" spans="1:4" ht="12.75" customHeight="1">
      <c r="A76" s="26">
        <v>43100</v>
      </c>
      <c r="B76" s="87">
        <v>32163</v>
      </c>
      <c r="C76" s="87">
        <v>6715</v>
      </c>
      <c r="D76" s="88">
        <v>1879</v>
      </c>
    </row>
    <row r="77" spans="1:4" ht="12.75" customHeight="1">
      <c r="A77" s="26">
        <v>42735</v>
      </c>
      <c r="B77" s="87">
        <v>25732</v>
      </c>
      <c r="C77" s="87">
        <v>7794</v>
      </c>
      <c r="D77" s="88">
        <v>1745</v>
      </c>
    </row>
    <row r="78" spans="1:4" s="89" customFormat="1" ht="12.75">
      <c r="A78" s="26">
        <v>42369</v>
      </c>
      <c r="B78" s="87">
        <v>29102</v>
      </c>
      <c r="C78" s="87">
        <v>7963</v>
      </c>
      <c r="D78" s="88">
        <v>1626</v>
      </c>
    </row>
    <row r="79" spans="1:4" s="57" customFormat="1" ht="12.75">
      <c r="A79" s="26">
        <v>42004</v>
      </c>
      <c r="B79" s="87">
        <v>35077</v>
      </c>
      <c r="C79" s="87">
        <v>8020</v>
      </c>
      <c r="D79" s="88">
        <v>1495</v>
      </c>
    </row>
    <row r="80" spans="1:4" ht="12.75">
      <c r="A80" s="47">
        <v>41639</v>
      </c>
      <c r="B80" s="4">
        <v>35194</v>
      </c>
      <c r="C80" s="4">
        <v>6006</v>
      </c>
      <c r="D80" s="48">
        <v>1312</v>
      </c>
    </row>
    <row r="81" spans="1:4" ht="12.75">
      <c r="A81" s="47">
        <v>41274</v>
      </c>
      <c r="B81" s="5">
        <v>30104</v>
      </c>
      <c r="C81" s="5">
        <v>4368</v>
      </c>
      <c r="D81" s="49">
        <v>1125</v>
      </c>
    </row>
    <row r="82" spans="1:4" ht="12.75">
      <c r="A82" s="47">
        <v>40908</v>
      </c>
      <c r="B82" s="6">
        <v>21798</v>
      </c>
      <c r="C82" s="6">
        <v>9911</v>
      </c>
      <c r="D82" s="50">
        <v>5116</v>
      </c>
    </row>
    <row r="83" spans="1:4" ht="12.75">
      <c r="A83" s="47">
        <v>40543</v>
      </c>
      <c r="B83" s="6">
        <v>15919</v>
      </c>
      <c r="C83" s="6">
        <v>12472</v>
      </c>
      <c r="D83" s="51">
        <v>857</v>
      </c>
    </row>
    <row r="84" spans="1:4" ht="12.75">
      <c r="A84" s="47">
        <v>40178</v>
      </c>
      <c r="B84" s="6">
        <v>9893</v>
      </c>
      <c r="C84" s="6">
        <v>12569</v>
      </c>
      <c r="D84" s="51">
        <v>535</v>
      </c>
    </row>
    <row r="85" spans="1:4" ht="12.75">
      <c r="A85" s="47">
        <v>39813</v>
      </c>
      <c r="B85" s="6">
        <v>9867</v>
      </c>
      <c r="C85" s="6">
        <v>13038</v>
      </c>
      <c r="D85" s="51">
        <v>426</v>
      </c>
    </row>
    <row r="86" spans="1:4" ht="13.5" thickBot="1">
      <c r="A86" s="52">
        <v>39447</v>
      </c>
      <c r="B86" s="53">
        <v>3755</v>
      </c>
      <c r="C86" s="53">
        <v>13285</v>
      </c>
      <c r="D86" s="54">
        <v>153</v>
      </c>
    </row>
    <row r="88" ht="18.75">
      <c r="A88" s="46" t="s">
        <v>59</v>
      </c>
    </row>
    <row r="89" ht="13.5" thickBot="1"/>
    <row r="90" spans="1:6" ht="12.75">
      <c r="A90" s="112" t="s">
        <v>7</v>
      </c>
      <c r="B90" s="125" t="s">
        <v>13</v>
      </c>
      <c r="C90" s="125"/>
      <c r="D90" s="125"/>
      <c r="E90" s="125"/>
      <c r="F90" s="132"/>
    </row>
    <row r="91" spans="1:6" ht="60">
      <c r="A91" s="113"/>
      <c r="B91" s="72" t="s">
        <v>28</v>
      </c>
      <c r="C91" s="72" t="s">
        <v>44</v>
      </c>
      <c r="D91" s="72" t="s">
        <v>33</v>
      </c>
      <c r="E91" s="72" t="s">
        <v>34</v>
      </c>
      <c r="F91" s="73" t="s">
        <v>45</v>
      </c>
    </row>
    <row r="92" spans="1:6" ht="12.75">
      <c r="A92" s="26">
        <v>43100</v>
      </c>
      <c r="B92" s="33">
        <v>10</v>
      </c>
      <c r="C92" s="33">
        <v>9.21</v>
      </c>
      <c r="D92" s="33">
        <v>8.026277590688</v>
      </c>
      <c r="E92" s="33">
        <v>8.205349300395</v>
      </c>
      <c r="F92" s="74">
        <v>7.800421727521</v>
      </c>
    </row>
    <row r="93" spans="1:6" ht="12.75">
      <c r="A93" s="26">
        <v>42735</v>
      </c>
      <c r="B93" s="33">
        <v>4.82</v>
      </c>
      <c r="C93" s="33">
        <v>10.78</v>
      </c>
      <c r="D93" s="33">
        <v>9.27</v>
      </c>
      <c r="E93" s="33">
        <v>10.04</v>
      </c>
      <c r="F93" s="74">
        <v>4.14</v>
      </c>
    </row>
    <row r="94" spans="1:6" s="56" customFormat="1" ht="12.75">
      <c r="A94" s="26">
        <v>42369</v>
      </c>
      <c r="B94" s="33">
        <v>4</v>
      </c>
      <c r="C94" s="33">
        <v>12.68</v>
      </c>
      <c r="D94" s="33">
        <v>13.36</v>
      </c>
      <c r="E94" s="33">
        <v>13.93</v>
      </c>
      <c r="F94" s="74">
        <v>12.68</v>
      </c>
    </row>
    <row r="95" spans="1:6" s="58" customFormat="1" ht="12.75">
      <c r="A95" s="26">
        <v>42004</v>
      </c>
      <c r="B95" s="33">
        <v>3.87</v>
      </c>
      <c r="C95" s="33">
        <v>0.27</v>
      </c>
      <c r="D95" s="33">
        <v>3.84</v>
      </c>
      <c r="E95" s="33">
        <v>4.34</v>
      </c>
      <c r="F95" s="74"/>
    </row>
    <row r="96" spans="1:6" ht="12.75">
      <c r="A96" s="26">
        <v>41639</v>
      </c>
      <c r="B96" s="33">
        <v>8.3</v>
      </c>
      <c r="C96" s="33">
        <v>6.43</v>
      </c>
      <c r="D96" s="75">
        <v>5.67</v>
      </c>
      <c r="E96" s="75">
        <v>4.85</v>
      </c>
      <c r="F96" s="76"/>
    </row>
    <row r="97" spans="1:6" ht="12.75">
      <c r="A97" s="26">
        <v>41274</v>
      </c>
      <c r="B97" s="34">
        <v>9.25</v>
      </c>
      <c r="C97" s="34">
        <v>7.01</v>
      </c>
      <c r="D97" s="75"/>
      <c r="E97" s="75"/>
      <c r="F97" s="76"/>
    </row>
    <row r="98" spans="1:6" ht="12.75">
      <c r="A98" s="26">
        <v>40908</v>
      </c>
      <c r="B98" s="59">
        <v>6.5</v>
      </c>
      <c r="C98" s="59">
        <v>1.5</v>
      </c>
      <c r="D98" s="75"/>
      <c r="E98" s="75"/>
      <c r="F98" s="76"/>
    </row>
    <row r="99" spans="1:6" ht="12.75">
      <c r="A99" s="26">
        <v>40543</v>
      </c>
      <c r="B99" s="59">
        <v>13</v>
      </c>
      <c r="C99" s="59">
        <v>11.04</v>
      </c>
      <c r="D99" s="75"/>
      <c r="E99" s="75"/>
      <c r="F99" s="76"/>
    </row>
    <row r="100" spans="1:6" ht="12.75">
      <c r="A100" s="26">
        <v>40178</v>
      </c>
      <c r="B100" s="59">
        <v>13</v>
      </c>
      <c r="C100" s="59">
        <v>13.02</v>
      </c>
      <c r="D100" s="75"/>
      <c r="E100" s="75"/>
      <c r="F100" s="76"/>
    </row>
    <row r="101" spans="1:6" ht="12.75">
      <c r="A101" s="26">
        <v>39813</v>
      </c>
      <c r="B101" s="59">
        <v>10.5</v>
      </c>
      <c r="C101" s="59">
        <v>5.24</v>
      </c>
      <c r="D101" s="75"/>
      <c r="E101" s="75"/>
      <c r="F101" s="76"/>
    </row>
    <row r="102" spans="1:6" ht="13.5" thickBot="1">
      <c r="A102" s="30">
        <v>39447</v>
      </c>
      <c r="B102" s="77">
        <v>15</v>
      </c>
      <c r="C102" s="77">
        <v>6.78</v>
      </c>
      <c r="D102" s="78"/>
      <c r="E102" s="78"/>
      <c r="F102" s="79"/>
    </row>
    <row r="104" ht="18.75">
      <c r="A104" s="46" t="s">
        <v>60</v>
      </c>
    </row>
    <row r="106" s="7" customFormat="1" ht="12.75" thickBot="1"/>
    <row r="107" spans="1:10" s="7" customFormat="1" ht="51" customHeight="1">
      <c r="A107" s="124" t="s">
        <v>25</v>
      </c>
      <c r="B107" s="125"/>
      <c r="C107" s="100" t="s">
        <v>70</v>
      </c>
      <c r="D107" s="95" t="s">
        <v>61</v>
      </c>
      <c r="E107" s="99" t="s">
        <v>62</v>
      </c>
      <c r="F107" s="99" t="s">
        <v>63</v>
      </c>
      <c r="G107" s="99" t="s">
        <v>64</v>
      </c>
      <c r="H107" s="99" t="s">
        <v>65</v>
      </c>
      <c r="I107" s="99" t="s">
        <v>66</v>
      </c>
      <c r="J107" s="99" t="s">
        <v>67</v>
      </c>
    </row>
    <row r="108" spans="1:10" s="45" customFormat="1" ht="27.75" customHeight="1">
      <c r="A108" s="122" t="s">
        <v>32</v>
      </c>
      <c r="B108" s="123"/>
      <c r="C108" s="90">
        <v>2133569.88559</v>
      </c>
      <c r="D108" s="90">
        <v>1884143.08</v>
      </c>
      <c r="E108" s="90">
        <v>2036321.05</v>
      </c>
      <c r="F108" s="80">
        <v>2046549.31</v>
      </c>
      <c r="G108" s="38">
        <v>1352440.8</v>
      </c>
      <c r="H108" s="38">
        <v>774750.1</v>
      </c>
      <c r="I108" s="38">
        <v>346605.77</v>
      </c>
      <c r="J108" s="40">
        <v>153390</v>
      </c>
    </row>
    <row r="109" spans="1:10" s="7" customFormat="1" ht="71.25" customHeight="1">
      <c r="A109" s="139" t="s">
        <v>14</v>
      </c>
      <c r="B109" s="140"/>
      <c r="C109" s="91">
        <v>951325.42764</v>
      </c>
      <c r="D109" s="91">
        <v>335347.78</v>
      </c>
      <c r="E109" s="91">
        <v>25567.73</v>
      </c>
      <c r="F109" s="81">
        <v>15488.55</v>
      </c>
      <c r="G109" s="39">
        <v>723247.07</v>
      </c>
      <c r="H109" s="39">
        <v>569444.66</v>
      </c>
      <c r="I109" s="39">
        <v>459785.13</v>
      </c>
      <c r="J109" s="41">
        <v>172149</v>
      </c>
    </row>
    <row r="110" spans="1:10" s="7" customFormat="1" ht="63" customHeight="1">
      <c r="A110" s="139" t="s">
        <v>15</v>
      </c>
      <c r="B110" s="140"/>
      <c r="C110" s="91">
        <v>269876.51617</v>
      </c>
      <c r="D110" s="91">
        <v>241658.83</v>
      </c>
      <c r="E110" s="91">
        <v>363150.98</v>
      </c>
      <c r="F110" s="81">
        <v>1722.76</v>
      </c>
      <c r="G110" s="39">
        <v>113279.42</v>
      </c>
      <c r="H110" s="39">
        <v>55028.21</v>
      </c>
      <c r="I110" s="39">
        <v>38456.02</v>
      </c>
      <c r="J110" s="41">
        <v>9194</v>
      </c>
    </row>
    <row r="111" spans="1:10" s="7" customFormat="1" ht="22.5" customHeight="1">
      <c r="A111" s="122" t="s">
        <v>16</v>
      </c>
      <c r="B111" s="123"/>
      <c r="C111" s="92"/>
      <c r="D111" s="92"/>
      <c r="E111" s="92"/>
      <c r="F111" s="80"/>
      <c r="G111" s="39"/>
      <c r="H111" s="8"/>
      <c r="I111" s="82"/>
      <c r="J111" s="83"/>
    </row>
    <row r="112" spans="1:10" s="7" customFormat="1" ht="15" customHeight="1">
      <c r="A112" s="139" t="s">
        <v>17</v>
      </c>
      <c r="B112" s="140"/>
      <c r="C112" s="91">
        <v>3909.69344</v>
      </c>
      <c r="D112" s="91">
        <v>3301.09</v>
      </c>
      <c r="E112" s="91">
        <v>4366.08</v>
      </c>
      <c r="F112" s="81">
        <v>2829.05</v>
      </c>
      <c r="G112" s="39">
        <v>1770.92</v>
      </c>
      <c r="H112" s="39">
        <v>1741.57</v>
      </c>
      <c r="I112" s="39">
        <f>993.24</f>
        <v>993.24</v>
      </c>
      <c r="J112" s="41">
        <v>494</v>
      </c>
    </row>
    <row r="113" spans="1:10" s="7" customFormat="1" ht="14.25" customHeight="1">
      <c r="A113" s="139" t="s">
        <v>49</v>
      </c>
      <c r="B113" s="140"/>
      <c r="C113" s="91">
        <v>460.0498</v>
      </c>
      <c r="D113" s="91">
        <v>327.2</v>
      </c>
      <c r="E113" s="91">
        <v>246.4</v>
      </c>
      <c r="F113" s="81">
        <v>117.84</v>
      </c>
      <c r="G113" s="39">
        <v>19.72</v>
      </c>
      <c r="H113" s="39"/>
      <c r="I113" s="82"/>
      <c r="J113" s="83"/>
    </row>
    <row r="114" spans="1:10" s="7" customFormat="1" ht="12" customHeight="1">
      <c r="A114" s="139" t="s">
        <v>18</v>
      </c>
      <c r="B114" s="140"/>
      <c r="C114" s="91">
        <v>1047.17738</v>
      </c>
      <c r="D114" s="91">
        <v>236.32</v>
      </c>
      <c r="E114" s="91">
        <v>142.54</v>
      </c>
      <c r="F114" s="81">
        <v>73.1</v>
      </c>
      <c r="G114" s="39">
        <v>27</v>
      </c>
      <c r="H114" s="39">
        <v>3.17</v>
      </c>
      <c r="I114" s="82"/>
      <c r="J114" s="83"/>
    </row>
    <row r="115" spans="1:10" s="7" customFormat="1" ht="15" customHeight="1">
      <c r="A115" s="139" t="s">
        <v>19</v>
      </c>
      <c r="B115" s="140"/>
      <c r="C115" s="91">
        <v>46516.34671</v>
      </c>
      <c r="D115" s="91">
        <v>31116.54</v>
      </c>
      <c r="E115" s="91">
        <v>43344.01</v>
      </c>
      <c r="F115" s="81">
        <v>26603.12</v>
      </c>
      <c r="G115" s="39">
        <v>21150.15</v>
      </c>
      <c r="H115" s="39">
        <v>9232.62</v>
      </c>
      <c r="I115" s="82"/>
      <c r="J115" s="83"/>
    </row>
    <row r="116" spans="1:10" s="7" customFormat="1" ht="50.25" customHeight="1">
      <c r="A116" s="139" t="s">
        <v>20</v>
      </c>
      <c r="B116" s="140"/>
      <c r="C116" s="91">
        <v>0</v>
      </c>
      <c r="D116" s="7">
        <v>12.73</v>
      </c>
      <c r="E116" s="93"/>
      <c r="F116" s="81">
        <v>3.32</v>
      </c>
      <c r="G116" s="39">
        <v>149.57</v>
      </c>
      <c r="H116" s="39">
        <v>23.78</v>
      </c>
      <c r="I116" s="82"/>
      <c r="J116" s="83"/>
    </row>
    <row r="117" spans="1:10" s="7" customFormat="1" ht="53.25" customHeight="1">
      <c r="A117" s="139" t="s">
        <v>21</v>
      </c>
      <c r="B117" s="140"/>
      <c r="C117" s="91">
        <v>0</v>
      </c>
      <c r="D117" s="93">
        <v>11.48</v>
      </c>
      <c r="E117" s="93"/>
      <c r="F117" s="81"/>
      <c r="G117" s="39">
        <v>0.18</v>
      </c>
      <c r="H117" s="8"/>
      <c r="I117" s="82"/>
      <c r="J117" s="83"/>
    </row>
    <row r="118" spans="1:10" s="7" customFormat="1" ht="46.5" customHeight="1">
      <c r="A118" s="139" t="s">
        <v>22</v>
      </c>
      <c r="B118" s="140"/>
      <c r="C118" s="91">
        <v>0.42931</v>
      </c>
      <c r="D118" s="91">
        <v>0.48</v>
      </c>
      <c r="E118" s="91">
        <v>2.97</v>
      </c>
      <c r="F118" s="81"/>
      <c r="G118" s="39">
        <v>0.35</v>
      </c>
      <c r="H118" s="8"/>
      <c r="I118" s="82"/>
      <c r="J118" s="83"/>
    </row>
    <row r="119" spans="1:10" s="7" customFormat="1" ht="36" customHeight="1">
      <c r="A119" s="139" t="s">
        <v>23</v>
      </c>
      <c r="B119" s="140"/>
      <c r="C119" s="91">
        <v>0</v>
      </c>
      <c r="D119" s="93"/>
      <c r="E119" s="93"/>
      <c r="F119" s="81"/>
      <c r="G119" s="39">
        <v>0.36</v>
      </c>
      <c r="H119" s="8"/>
      <c r="I119" s="82"/>
      <c r="J119" s="83"/>
    </row>
    <row r="120" spans="1:10" s="7" customFormat="1" ht="23.25" customHeight="1">
      <c r="A120" s="139" t="s">
        <v>24</v>
      </c>
      <c r="B120" s="140"/>
      <c r="C120" s="91">
        <v>0</v>
      </c>
      <c r="D120" s="93"/>
      <c r="E120" s="93"/>
      <c r="F120" s="81"/>
      <c r="G120" s="39">
        <v>17.07</v>
      </c>
      <c r="H120" s="8"/>
      <c r="I120" s="82"/>
      <c r="J120" s="83"/>
    </row>
    <row r="121" spans="1:10" s="7" customFormat="1" ht="23.25" customHeight="1">
      <c r="A121" s="141" t="s">
        <v>38</v>
      </c>
      <c r="B121" s="142"/>
      <c r="C121" s="91">
        <v>0</v>
      </c>
      <c r="D121" s="94"/>
      <c r="E121" s="94"/>
      <c r="F121" s="81">
        <v>0.82</v>
      </c>
      <c r="G121" s="39"/>
      <c r="H121" s="8"/>
      <c r="I121" s="82"/>
      <c r="J121" s="83"/>
    </row>
    <row r="122" spans="1:10" s="7" customFormat="1" ht="60" customHeight="1">
      <c r="A122" s="139" t="s">
        <v>31</v>
      </c>
      <c r="B122" s="140"/>
      <c r="C122" s="91">
        <v>0</v>
      </c>
      <c r="D122" s="91"/>
      <c r="E122" s="91"/>
      <c r="F122" s="81"/>
      <c r="G122" s="39"/>
      <c r="H122" s="8"/>
      <c r="I122" s="39">
        <v>590.11</v>
      </c>
      <c r="J122" s="83"/>
    </row>
    <row r="123" spans="1:10" s="7" customFormat="1" ht="46.5" customHeight="1">
      <c r="A123" s="139" t="s">
        <v>27</v>
      </c>
      <c r="B123" s="140"/>
      <c r="C123" s="91">
        <v>0</v>
      </c>
      <c r="D123" s="93"/>
      <c r="E123" s="93"/>
      <c r="F123" s="81"/>
      <c r="G123" s="39"/>
      <c r="H123" s="39">
        <v>33.54</v>
      </c>
      <c r="I123" s="82"/>
      <c r="J123" s="83"/>
    </row>
    <row r="124" spans="1:10" s="7" customFormat="1" ht="26.25" customHeight="1">
      <c r="A124" s="139" t="s">
        <v>29</v>
      </c>
      <c r="B124" s="140"/>
      <c r="C124" s="91">
        <v>228681.59306</v>
      </c>
      <c r="D124" s="91">
        <v>184137.58</v>
      </c>
      <c r="E124" s="91">
        <f>E6</f>
        <v>227173.38</v>
      </c>
      <c r="F124" s="81">
        <v>5498.15</v>
      </c>
      <c r="G124" s="39">
        <v>107207.51</v>
      </c>
      <c r="H124" s="39">
        <v>74241.85</v>
      </c>
      <c r="I124" s="39">
        <v>8398.57</v>
      </c>
      <c r="J124" s="41">
        <v>30755</v>
      </c>
    </row>
    <row r="125" spans="1:10" s="7" customFormat="1" ht="35.25" customHeight="1">
      <c r="A125" s="139" t="s">
        <v>30</v>
      </c>
      <c r="B125" s="140"/>
      <c r="C125" s="91">
        <v>761.83785</v>
      </c>
      <c r="D125" s="91">
        <v>188.14</v>
      </c>
      <c r="E125" s="91">
        <f>C6</f>
        <v>164.69</v>
      </c>
      <c r="F125" s="81">
        <v>25.59</v>
      </c>
      <c r="G125" s="39">
        <v>14.39</v>
      </c>
      <c r="H125" s="8"/>
      <c r="I125" s="82"/>
      <c r="J125" s="83"/>
    </row>
    <row r="126" spans="1:10" s="7" customFormat="1" ht="50.25" customHeight="1">
      <c r="A126" s="139" t="s">
        <v>39</v>
      </c>
      <c r="B126" s="140"/>
      <c r="C126" s="91">
        <v>825.50963</v>
      </c>
      <c r="D126" s="91">
        <v>690.56</v>
      </c>
      <c r="E126" s="91">
        <f>D6</f>
        <v>682.86</v>
      </c>
      <c r="F126" s="81">
        <v>101.57</v>
      </c>
      <c r="G126" s="39">
        <v>18.36</v>
      </c>
      <c r="H126" s="8"/>
      <c r="I126" s="82"/>
      <c r="J126" s="83"/>
    </row>
    <row r="127" spans="1:10" s="7" customFormat="1" ht="50.25" customHeight="1">
      <c r="A127" s="139" t="s">
        <v>50</v>
      </c>
      <c r="B127" s="140"/>
      <c r="C127" s="91">
        <v>3566.6922</v>
      </c>
      <c r="D127" s="91">
        <v>722.55</v>
      </c>
      <c r="E127" s="91">
        <f>F6</f>
        <v>301.36</v>
      </c>
      <c r="F127" s="81"/>
      <c r="G127" s="39"/>
      <c r="H127" s="8"/>
      <c r="I127" s="82"/>
      <c r="J127" s="83"/>
    </row>
    <row r="128" spans="1:10" s="7" customFormat="1" ht="50.25" customHeight="1">
      <c r="A128" s="139" t="s">
        <v>51</v>
      </c>
      <c r="B128" s="140"/>
      <c r="C128" s="91">
        <v>13717.31391</v>
      </c>
      <c r="D128" s="91">
        <v>4980.94</v>
      </c>
      <c r="E128" s="91">
        <f>G6</f>
        <v>5090.6</v>
      </c>
      <c r="F128" s="81"/>
      <c r="G128" s="39"/>
      <c r="H128" s="8"/>
      <c r="I128" s="82"/>
      <c r="J128" s="83"/>
    </row>
    <row r="129" spans="1:10" s="7" customFormat="1" ht="31.5" customHeight="1">
      <c r="A129" s="141" t="s">
        <v>40</v>
      </c>
      <c r="B129" s="142"/>
      <c r="C129" s="91">
        <v>0</v>
      </c>
      <c r="D129" s="91"/>
      <c r="E129" s="91">
        <v>87.85</v>
      </c>
      <c r="F129" s="84">
        <v>7.9</v>
      </c>
      <c r="G129" s="60"/>
      <c r="H129" s="61"/>
      <c r="I129" s="85"/>
      <c r="J129" s="86"/>
    </row>
    <row r="130" spans="1:10" s="7" customFormat="1" ht="27" customHeight="1" thickBot="1">
      <c r="A130" s="137" t="s">
        <v>26</v>
      </c>
      <c r="B130" s="138"/>
      <c r="C130" s="42">
        <f>C108+C109-C110-C112-C113-C114-C115-C116+C117+C118+C124+C125+C126+C127+C128</f>
        <v>3010638.9056899995</v>
      </c>
      <c r="D130" s="42">
        <f>D108+D109-D110-D112-D113-D114-D115-D116+D117+D118+D124+D125+D126+D127+D128</f>
        <v>2133569.88</v>
      </c>
      <c r="E130" s="42">
        <v>1884143.08</v>
      </c>
      <c r="F130" s="42">
        <v>2036321.05</v>
      </c>
      <c r="G130" s="42">
        <f>G108+G109-G110-G112-G113-G114-G115-G116+G117+G118+G119+G120+G124+G125+G126</f>
        <v>2046549.3100000005</v>
      </c>
      <c r="H130" s="44">
        <f>H108+H109-H110-H112-H114-H115-H116+H123+H124</f>
        <v>1352440.8</v>
      </c>
      <c r="I130" s="44">
        <f>I108+I109-I110-I112-I114-I115-I116-I122+I123+I124</f>
        <v>774750.1</v>
      </c>
      <c r="J130" s="43">
        <f>J108+J109-J110-J112-J114-J115-J116-J122+J123+J124</f>
        <v>346606</v>
      </c>
    </row>
    <row r="131" ht="12.75" customHeight="1"/>
    <row r="133" ht="12.75">
      <c r="C133" s="37"/>
    </row>
  </sheetData>
  <sheetProtection/>
  <mergeCells count="46">
    <mergeCell ref="A126:B126"/>
    <mergeCell ref="A118:B118"/>
    <mergeCell ref="A119:B119"/>
    <mergeCell ref="A109:B109"/>
    <mergeCell ref="A110:B110"/>
    <mergeCell ref="A117:B117"/>
    <mergeCell ref="A128:B128"/>
    <mergeCell ref="F59:F60"/>
    <mergeCell ref="A59:A60"/>
    <mergeCell ref="A120:B120"/>
    <mergeCell ref="A124:B124"/>
    <mergeCell ref="A125:B125"/>
    <mergeCell ref="C59:C60"/>
    <mergeCell ref="B59:B60"/>
    <mergeCell ref="A111:B111"/>
    <mergeCell ref="A112:B112"/>
    <mergeCell ref="A130:B130"/>
    <mergeCell ref="A123:B123"/>
    <mergeCell ref="A122:B122"/>
    <mergeCell ref="A121:B121"/>
    <mergeCell ref="A129:B129"/>
    <mergeCell ref="A113:B113"/>
    <mergeCell ref="A114:B114"/>
    <mergeCell ref="A115:B115"/>
    <mergeCell ref="A116:B116"/>
    <mergeCell ref="A127:B127"/>
    <mergeCell ref="A108:B108"/>
    <mergeCell ref="A107:B107"/>
    <mergeCell ref="D44:D45"/>
    <mergeCell ref="B44:B45"/>
    <mergeCell ref="D59:D60"/>
    <mergeCell ref="B90:F90"/>
    <mergeCell ref="B74:B75"/>
    <mergeCell ref="C74:C75"/>
    <mergeCell ref="D74:D75"/>
    <mergeCell ref="C44:C45"/>
    <mergeCell ref="A74:A75"/>
    <mergeCell ref="A90:A91"/>
    <mergeCell ref="A44:A45"/>
    <mergeCell ref="E28:E29"/>
    <mergeCell ref="F28:F29"/>
    <mergeCell ref="A28:A29"/>
    <mergeCell ref="B28:B29"/>
    <mergeCell ref="C28:C29"/>
    <mergeCell ref="D28:D29"/>
    <mergeCell ref="E59:E60"/>
  </mergeCells>
  <printOptions/>
  <pageMargins left="0.19" right="0.17" top="0.17" bottom="0.16" header="0.5" footer="0.5"/>
  <pageSetup fitToHeight="0" fitToWidth="1" horizontalDpi="600" verticalDpi="600" orientation="landscape" paperSize="9" scale="79" r:id="rId1"/>
  <rowBreaks count="1" manualBreakCount="1"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Eugene</cp:lastModifiedBy>
  <cp:lastPrinted>2016-03-28T08:44:14Z</cp:lastPrinted>
  <dcterms:created xsi:type="dcterms:W3CDTF">2012-12-11T08:51:10Z</dcterms:created>
  <dcterms:modified xsi:type="dcterms:W3CDTF">2018-05-08T14:17:23Z</dcterms:modified>
  <cp:category/>
  <cp:version/>
  <cp:contentType/>
  <cp:contentStatus/>
</cp:coreProperties>
</file>